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ЭтаКнига" defaultThemeVersion="124226"/>
  <mc:AlternateContent xmlns:mc="http://schemas.openxmlformats.org/markup-compatibility/2006">
    <mc:Choice Requires="x15">
      <x15ac:absPath xmlns:x15ac="http://schemas.microsoft.com/office/spreadsheetml/2010/11/ac" url="X:\Документи\Графіки\ГАВ i АЧР\ГАВ\ГАВ 2026\"/>
    </mc:Choice>
  </mc:AlternateContent>
  <xr:revisionPtr revIDLastSave="0" documentId="13_ncr:1_{73669BC8-23F4-47F8-B108-8A74BFCDA1E4}" xr6:coauthVersionLast="47" xr6:coauthVersionMax="47" xr10:uidLastSave="{00000000-0000-0000-0000-000000000000}"/>
  <bookViews>
    <workbookView xWindow="-28920" yWindow="-120" windowWidth="29040" windowHeight="15720" tabRatio="656" xr2:uid="{00000000-000D-0000-FFFF-FFFF00000000}"/>
  </bookViews>
  <sheets>
    <sheet name="1 черга" sheetId="42" r:id="rId1"/>
    <sheet name="2 черга" sheetId="43" r:id="rId2"/>
    <sheet name="3 черга" sheetId="44" r:id="rId3"/>
    <sheet name="4 черга" sheetId="45" r:id="rId4"/>
    <sheet name="5 черга" sheetId="46" r:id="rId5"/>
    <sheet name="6 черга" sheetId="47" r:id="rId6"/>
    <sheet name="7 черга" sheetId="48" r:id="rId7"/>
    <sheet name="8 черга" sheetId="49" r:id="rId8"/>
    <sheet name="9 черга" sheetId="50" r:id="rId9"/>
    <sheet name="10 черга" sheetId="51" r:id="rId10"/>
  </sheets>
  <externalReferences>
    <externalReference r:id="rId11"/>
  </externalReferences>
  <definedNames>
    <definedName name="_xlnm.Print_Titles" localSheetId="0">'1 черга'!$5:$5</definedName>
    <definedName name="_xlnm.Print_Area" localSheetId="0">'1 черга'!$B$1:$D$5</definedName>
    <definedName name="_xlnm.Print_Area" localSheetId="9">'10 черга'!$C$1:$E$4</definedName>
    <definedName name="_xlnm.Print_Area" localSheetId="1">'2 черга'!$B$1:$D$5</definedName>
    <definedName name="_xlnm.Print_Area" localSheetId="2">'3 черга'!#REF!</definedName>
    <definedName name="_xlnm.Print_Area" localSheetId="3">'4 черга'!#REF!</definedName>
    <definedName name="_xlnm.Print_Area" localSheetId="4">'5 черга'!#REF!</definedName>
    <definedName name="_xlnm.Print_Area" localSheetId="5">'6 черга'!$C$1:$E$5</definedName>
    <definedName name="_xlnm.Print_Area" localSheetId="6">'7 черга'!$D$1:$F$3</definedName>
    <definedName name="_xlnm.Print_Area" localSheetId="7">'8 черга'!$D$1:$E$3</definedName>
    <definedName name="_xlnm.Print_Area" localSheetId="8">'9 черга'!$C$1:$E$3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5" i="51" l="1"/>
  <c r="G34" i="51" a="1"/>
  <c r="G34" i="51" s="1"/>
  <c r="H34" i="51" a="1"/>
  <c r="H34" i="51" s="1"/>
  <c r="I34" i="51" a="1"/>
  <c r="I34" i="51" s="1"/>
  <c r="G7" i="51" a="1"/>
  <c r="G7" i="51" s="1"/>
  <c r="H7" i="51" a="1"/>
  <c r="H7" i="51" s="1"/>
  <c r="I7" i="51" a="1"/>
  <c r="I7" i="51" s="1"/>
  <c r="G8" i="51" a="1"/>
  <c r="G8" i="51" s="1"/>
  <c r="H8" i="51" a="1"/>
  <c r="H8" i="51" s="1"/>
  <c r="I8" i="51" a="1"/>
  <c r="I8" i="51" s="1"/>
  <c r="G9" i="51" a="1"/>
  <c r="G9" i="51" s="1"/>
  <c r="H9" i="51" a="1"/>
  <c r="H9" i="51" s="1"/>
  <c r="I9" i="51" a="1"/>
  <c r="I9" i="51" s="1"/>
  <c r="G10" i="51" a="1"/>
  <c r="G10" i="51" s="1"/>
  <c r="H10" i="51" a="1"/>
  <c r="H10" i="51" s="1"/>
  <c r="I10" i="51" a="1"/>
  <c r="I10" i="51" s="1"/>
  <c r="G11" i="51" a="1"/>
  <c r="G11" i="51" s="1"/>
  <c r="H11" i="51" a="1"/>
  <c r="H11" i="51" s="1"/>
  <c r="I11" i="51" a="1"/>
  <c r="I11" i="51" s="1"/>
  <c r="G12" i="51" a="1"/>
  <c r="G12" i="51" s="1"/>
  <c r="H12" i="51" a="1"/>
  <c r="H12" i="51" s="1"/>
  <c r="I12" i="51" a="1"/>
  <c r="I12" i="51" s="1"/>
  <c r="G13" i="51" a="1"/>
  <c r="G13" i="51" s="1"/>
  <c r="H13" i="51" a="1"/>
  <c r="H13" i="51" s="1"/>
  <c r="I13" i="51" a="1"/>
  <c r="I13" i="51" s="1"/>
  <c r="G14" i="51" a="1"/>
  <c r="G14" i="51" s="1"/>
  <c r="H14" i="51" a="1"/>
  <c r="H14" i="51" s="1"/>
  <c r="I14" i="51" a="1"/>
  <c r="I14" i="51" s="1"/>
  <c r="G15" i="51" a="1"/>
  <c r="G15" i="51" s="1"/>
  <c r="H15" i="51" a="1"/>
  <c r="H15" i="51" s="1"/>
  <c r="I15" i="51" a="1"/>
  <c r="I15" i="51" s="1"/>
  <c r="G16" i="51" a="1"/>
  <c r="G16" i="51" s="1"/>
  <c r="H16" i="51" a="1"/>
  <c r="H16" i="51"/>
  <c r="I16" i="51" a="1"/>
  <c r="I16" i="51" s="1"/>
  <c r="G17" i="51" a="1"/>
  <c r="G17" i="51" s="1"/>
  <c r="H17" i="51" a="1"/>
  <c r="H17" i="51" s="1"/>
  <c r="I17" i="51" a="1"/>
  <c r="I17" i="51" s="1"/>
  <c r="G18" i="51" a="1"/>
  <c r="G18" i="51" s="1"/>
  <c r="H18" i="51" a="1"/>
  <c r="H18" i="51" s="1"/>
  <c r="I18" i="51" a="1"/>
  <c r="I18" i="51"/>
  <c r="G19" i="51" a="1"/>
  <c r="G19" i="51" s="1"/>
  <c r="H19" i="51" a="1"/>
  <c r="H19" i="51" s="1"/>
  <c r="I19" i="51" a="1"/>
  <c r="I19" i="51" s="1"/>
  <c r="G20" i="51" a="1"/>
  <c r="G20" i="51" s="1"/>
  <c r="H20" i="51" a="1"/>
  <c r="H20" i="51" s="1"/>
  <c r="I20" i="51" a="1"/>
  <c r="I20" i="51" s="1"/>
  <c r="G21" i="51" a="1"/>
  <c r="G21" i="51" s="1"/>
  <c r="H21" i="51" a="1"/>
  <c r="H21" i="51" s="1"/>
  <c r="I21" i="51" a="1"/>
  <c r="I21" i="51" s="1"/>
  <c r="G22" i="51" a="1"/>
  <c r="G22" i="51" s="1"/>
  <c r="H22" i="51" a="1"/>
  <c r="H22" i="51"/>
  <c r="I22" i="51" a="1"/>
  <c r="I22" i="51" s="1"/>
  <c r="G23" i="51" a="1"/>
  <c r="G23" i="51" s="1"/>
  <c r="H23" i="51" a="1"/>
  <c r="H23" i="51" s="1"/>
  <c r="I23" i="51" a="1"/>
  <c r="I23" i="51" s="1"/>
  <c r="G24" i="51" a="1"/>
  <c r="G24" i="51" s="1"/>
  <c r="H24" i="51" a="1"/>
  <c r="H24" i="51" s="1"/>
  <c r="I24" i="51" a="1"/>
  <c r="I24" i="51" s="1"/>
  <c r="G25" i="51" a="1"/>
  <c r="G25" i="51" s="1"/>
  <c r="H25" i="51" a="1"/>
  <c r="H25" i="51" s="1"/>
  <c r="I25" i="51" a="1"/>
  <c r="I25" i="51" s="1"/>
  <c r="G26" i="51" a="1"/>
  <c r="G26" i="51" s="1"/>
  <c r="H26" i="51" a="1"/>
  <c r="H26" i="51" s="1"/>
  <c r="I26" i="51" a="1"/>
  <c r="I26" i="51" s="1"/>
  <c r="G27" i="51" a="1"/>
  <c r="G27" i="51" s="1"/>
  <c r="H27" i="51" a="1"/>
  <c r="H27" i="51" s="1"/>
  <c r="I27" i="51" a="1"/>
  <c r="I27" i="51" s="1"/>
  <c r="G28" i="51" a="1"/>
  <c r="G28" i="51" s="1"/>
  <c r="H28" i="51" a="1"/>
  <c r="H28" i="51" s="1"/>
  <c r="I28" i="51" a="1"/>
  <c r="I28" i="51" s="1"/>
  <c r="G29" i="51" a="1"/>
  <c r="G29" i="51" s="1"/>
  <c r="H29" i="51" a="1"/>
  <c r="H29" i="51" s="1"/>
  <c r="I29" i="51" a="1"/>
  <c r="I29" i="51" s="1"/>
  <c r="G30" i="51" a="1"/>
  <c r="G30" i="51" s="1"/>
  <c r="H30" i="51" a="1"/>
  <c r="H30" i="51" s="1"/>
  <c r="I30" i="51" a="1"/>
  <c r="I30" i="51" s="1"/>
  <c r="G31" i="51" a="1"/>
  <c r="G31" i="51" s="1"/>
  <c r="H31" i="51" a="1"/>
  <c r="H31" i="51" s="1"/>
  <c r="I31" i="51" a="1"/>
  <c r="I31" i="51" s="1"/>
  <c r="G32" i="51" a="1"/>
  <c r="G32" i="51" s="1"/>
  <c r="H32" i="51" a="1"/>
  <c r="H32" i="51" s="1"/>
  <c r="I32" i="51" a="1"/>
  <c r="I32" i="51" s="1"/>
  <c r="G33" i="51" a="1"/>
  <c r="G33" i="51" s="1"/>
  <c r="H33" i="51" a="1"/>
  <c r="H33" i="51" s="1"/>
  <c r="I33" i="51" a="1"/>
  <c r="I33" i="51" s="1"/>
  <c r="I6" i="51" a="1"/>
  <c r="I6" i="51" s="1"/>
  <c r="I35" i="51" s="1"/>
  <c r="H6" i="51" a="1"/>
  <c r="H6" i="51" s="1"/>
  <c r="G6" i="51" a="1"/>
  <c r="G6" i="51" s="1"/>
  <c r="I30" i="50"/>
  <c r="F30" i="50"/>
  <c r="G7" i="50" a="1"/>
  <c r="G7" i="50" s="1"/>
  <c r="H7" i="50" a="1"/>
  <c r="H7" i="50" s="1"/>
  <c r="I7" i="50" a="1"/>
  <c r="I7" i="50" s="1"/>
  <c r="G8" i="50" a="1"/>
  <c r="G8" i="50" s="1"/>
  <c r="H8" i="50" a="1"/>
  <c r="H8" i="50"/>
  <c r="I8" i="50" a="1"/>
  <c r="I8" i="50"/>
  <c r="G9" i="50" a="1"/>
  <c r="G9" i="50" s="1"/>
  <c r="H9" i="50" a="1"/>
  <c r="H9" i="50" s="1"/>
  <c r="I9" i="50" a="1"/>
  <c r="I9" i="50"/>
  <c r="G10" i="50" a="1"/>
  <c r="G10" i="50" s="1"/>
  <c r="H10" i="50" a="1"/>
  <c r="H10" i="50"/>
  <c r="I10" i="50" a="1"/>
  <c r="I10" i="50"/>
  <c r="G11" i="50" a="1"/>
  <c r="G11" i="50" s="1"/>
  <c r="H11" i="50" a="1"/>
  <c r="H11" i="50" s="1"/>
  <c r="I11" i="50" a="1"/>
  <c r="I11" i="50" s="1"/>
  <c r="G12" i="50" a="1"/>
  <c r="G12" i="50" s="1"/>
  <c r="H12" i="50" a="1"/>
  <c r="H12" i="50"/>
  <c r="I12" i="50" a="1"/>
  <c r="I12" i="50" s="1"/>
  <c r="G13" i="50" a="1"/>
  <c r="G13" i="50" s="1"/>
  <c r="H13" i="50" a="1"/>
  <c r="H13" i="50" s="1"/>
  <c r="I13" i="50" a="1"/>
  <c r="I13" i="50" s="1"/>
  <c r="G14" i="50" a="1"/>
  <c r="G14" i="50"/>
  <c r="H14" i="50" a="1"/>
  <c r="H14" i="50"/>
  <c r="I14" i="50" a="1"/>
  <c r="I14" i="50" s="1"/>
  <c r="G15" i="50" a="1"/>
  <c r="G15" i="50" s="1"/>
  <c r="H15" i="50" a="1"/>
  <c r="H15" i="50" s="1"/>
  <c r="I15" i="50" a="1"/>
  <c r="I15" i="50" s="1"/>
  <c r="G16" i="50" a="1"/>
  <c r="G16" i="50"/>
  <c r="H16" i="50" a="1"/>
  <c r="H16" i="50"/>
  <c r="I16" i="50" a="1"/>
  <c r="I16" i="50" s="1"/>
  <c r="G17" i="50" a="1"/>
  <c r="G17" i="50" s="1"/>
  <c r="H17" i="50" a="1"/>
  <c r="H17" i="50" s="1"/>
  <c r="I17" i="50" a="1"/>
  <c r="I17" i="50" s="1"/>
  <c r="G18" i="50" a="1"/>
  <c r="G18" i="50" s="1"/>
  <c r="H18" i="50" a="1"/>
  <c r="H18" i="50" s="1"/>
  <c r="I18" i="50" a="1"/>
  <c r="I18" i="50" s="1"/>
  <c r="G19" i="50" a="1"/>
  <c r="G19" i="50" s="1"/>
  <c r="H19" i="50" a="1"/>
  <c r="H19" i="50" s="1"/>
  <c r="I19" i="50" a="1"/>
  <c r="I19" i="50" s="1"/>
  <c r="G20" i="50" a="1"/>
  <c r="G20" i="50" s="1"/>
  <c r="H20" i="50" a="1"/>
  <c r="H20" i="50"/>
  <c r="I20" i="50" a="1"/>
  <c r="I20" i="50" s="1"/>
  <c r="G21" i="50" a="1"/>
  <c r="G21" i="50" s="1"/>
  <c r="H21" i="50" a="1"/>
  <c r="H21" i="50" s="1"/>
  <c r="I21" i="50" a="1"/>
  <c r="I21" i="50" s="1"/>
  <c r="G22" i="50" a="1"/>
  <c r="G22" i="50" s="1"/>
  <c r="H22" i="50" a="1"/>
  <c r="H22" i="50" s="1"/>
  <c r="I22" i="50" a="1"/>
  <c r="I22" i="50" s="1"/>
  <c r="G23" i="50" a="1"/>
  <c r="G23" i="50" s="1"/>
  <c r="H23" i="50" a="1"/>
  <c r="H23" i="50" s="1"/>
  <c r="I23" i="50" a="1"/>
  <c r="I23" i="50" s="1"/>
  <c r="G24" i="50" a="1"/>
  <c r="G24" i="50" s="1"/>
  <c r="H24" i="50" a="1"/>
  <c r="H24" i="50" s="1"/>
  <c r="I24" i="50" a="1"/>
  <c r="I24" i="50" s="1"/>
  <c r="G25" i="50" a="1"/>
  <c r="G25" i="50" s="1"/>
  <c r="H25" i="50" a="1"/>
  <c r="H25" i="50" s="1"/>
  <c r="I25" i="50" a="1"/>
  <c r="I25" i="50" s="1"/>
  <c r="G26" i="50" a="1"/>
  <c r="G26" i="50" s="1"/>
  <c r="H26" i="50" a="1"/>
  <c r="H26" i="50" s="1"/>
  <c r="I26" i="50" a="1"/>
  <c r="I26" i="50" s="1"/>
  <c r="G27" i="50" a="1"/>
  <c r="G27" i="50" s="1"/>
  <c r="H27" i="50" a="1"/>
  <c r="H27" i="50" s="1"/>
  <c r="I27" i="50" a="1"/>
  <c r="I27" i="50" s="1"/>
  <c r="G28" i="50" a="1"/>
  <c r="G28" i="50" s="1"/>
  <c r="H28" i="50" a="1"/>
  <c r="H28" i="50" s="1"/>
  <c r="I28" i="50" a="1"/>
  <c r="I28" i="50" s="1"/>
  <c r="G29" i="50" a="1"/>
  <c r="G29" i="50" s="1"/>
  <c r="H29" i="50" a="1"/>
  <c r="H29" i="50" s="1"/>
  <c r="I29" i="50" a="1"/>
  <c r="I29" i="50" s="1"/>
  <c r="I6" i="50" a="1"/>
  <c r="I6" i="50" s="1"/>
  <c r="H6" i="50" a="1"/>
  <c r="H6" i="50" s="1"/>
  <c r="G6" i="50" a="1"/>
  <c r="G6" i="50" s="1"/>
  <c r="I32" i="49"/>
  <c r="F32" i="49"/>
  <c r="G7" i="49" a="1"/>
  <c r="G7" i="49" s="1"/>
  <c r="H7" i="49" a="1"/>
  <c r="H7" i="49" s="1"/>
  <c r="I7" i="49" a="1"/>
  <c r="I7" i="49"/>
  <c r="G8" i="49" a="1"/>
  <c r="G8" i="49"/>
  <c r="H8" i="49" a="1"/>
  <c r="H8" i="49"/>
  <c r="I8" i="49" a="1"/>
  <c r="I8" i="49"/>
  <c r="G9" i="49" a="1"/>
  <c r="G9" i="49" s="1"/>
  <c r="H9" i="49" a="1"/>
  <c r="H9" i="49" s="1"/>
  <c r="I9" i="49" a="1"/>
  <c r="I9" i="49"/>
  <c r="G10" i="49" a="1"/>
  <c r="G10" i="49"/>
  <c r="H10" i="49" a="1"/>
  <c r="H10" i="49" s="1"/>
  <c r="I10" i="49" a="1"/>
  <c r="I10" i="49"/>
  <c r="G11" i="49" a="1"/>
  <c r="G11" i="49" s="1"/>
  <c r="H11" i="49" a="1"/>
  <c r="H11" i="49" s="1"/>
  <c r="I11" i="49" a="1"/>
  <c r="I11" i="49" s="1"/>
  <c r="G12" i="49" a="1"/>
  <c r="G12" i="49"/>
  <c r="H12" i="49" a="1"/>
  <c r="H12" i="49"/>
  <c r="I12" i="49" a="1"/>
  <c r="I12" i="49"/>
  <c r="G13" i="49" a="1"/>
  <c r="G13" i="49" s="1"/>
  <c r="H13" i="49" a="1"/>
  <c r="H13" i="49" s="1"/>
  <c r="I13" i="49" a="1"/>
  <c r="I13" i="49" s="1"/>
  <c r="G14" i="49" a="1"/>
  <c r="G14" i="49"/>
  <c r="H14" i="49" a="1"/>
  <c r="H14" i="49"/>
  <c r="I14" i="49" a="1"/>
  <c r="I14" i="49" s="1"/>
  <c r="G15" i="49" a="1"/>
  <c r="G15" i="49" s="1"/>
  <c r="H15" i="49" a="1"/>
  <c r="H15" i="49"/>
  <c r="I15" i="49" a="1"/>
  <c r="I15" i="49" s="1"/>
  <c r="G16" i="49" a="1"/>
  <c r="G16" i="49" s="1"/>
  <c r="H16" i="49" a="1"/>
  <c r="H16" i="49" s="1"/>
  <c r="I16" i="49" a="1"/>
  <c r="I16" i="49"/>
  <c r="G17" i="49" a="1"/>
  <c r="G17" i="49" s="1"/>
  <c r="H17" i="49" a="1"/>
  <c r="H17" i="49"/>
  <c r="I17" i="49" a="1"/>
  <c r="I17" i="49" s="1"/>
  <c r="G18" i="49" a="1"/>
  <c r="G18" i="49" s="1"/>
  <c r="H18" i="49" a="1"/>
  <c r="H18" i="49"/>
  <c r="I18" i="49" a="1"/>
  <c r="I18" i="49"/>
  <c r="G19" i="49" a="1"/>
  <c r="G19" i="49" s="1"/>
  <c r="H19" i="49" a="1"/>
  <c r="H19" i="49"/>
  <c r="I19" i="49" a="1"/>
  <c r="I19" i="49"/>
  <c r="G20" i="49" a="1"/>
  <c r="G20" i="49" s="1"/>
  <c r="H20" i="49" a="1"/>
  <c r="H20" i="49" s="1"/>
  <c r="I20" i="49" a="1"/>
  <c r="I20" i="49" s="1"/>
  <c r="G21" i="49" a="1"/>
  <c r="G21" i="49" s="1"/>
  <c r="H21" i="49" a="1"/>
  <c r="H21" i="49" s="1"/>
  <c r="I21" i="49" a="1"/>
  <c r="I21" i="49"/>
  <c r="G22" i="49" a="1"/>
  <c r="G22" i="49" s="1"/>
  <c r="H22" i="49" a="1"/>
  <c r="H22" i="49" s="1"/>
  <c r="I22" i="49" a="1"/>
  <c r="I22" i="49"/>
  <c r="G23" i="49" a="1"/>
  <c r="G23" i="49" s="1"/>
  <c r="H23" i="49" a="1"/>
  <c r="H23" i="49"/>
  <c r="I23" i="49" a="1"/>
  <c r="I23" i="49"/>
  <c r="G24" i="49" a="1"/>
  <c r="G24" i="49" s="1"/>
  <c r="H24" i="49" a="1"/>
  <c r="H24" i="49" s="1"/>
  <c r="I24" i="49" a="1"/>
  <c r="I24" i="49" s="1"/>
  <c r="G25" i="49" a="1"/>
  <c r="G25" i="49" s="1"/>
  <c r="H25" i="49" a="1"/>
  <c r="H25" i="49" s="1"/>
  <c r="I25" i="49" a="1"/>
  <c r="I25" i="49"/>
  <c r="G26" i="49" a="1"/>
  <c r="G26" i="49" s="1"/>
  <c r="H26" i="49" a="1"/>
  <c r="H26" i="49"/>
  <c r="I26" i="49" a="1"/>
  <c r="I26" i="49" s="1"/>
  <c r="G27" i="49" a="1"/>
  <c r="G27" i="49" s="1"/>
  <c r="H27" i="49" a="1"/>
  <c r="H27" i="49" s="1"/>
  <c r="I27" i="49" a="1"/>
  <c r="I27" i="49" s="1"/>
  <c r="G28" i="49" a="1"/>
  <c r="G28" i="49"/>
  <c r="H28" i="49" a="1"/>
  <c r="H28" i="49" s="1"/>
  <c r="I28" i="49" a="1"/>
  <c r="I28" i="49" s="1"/>
  <c r="G29" i="49" a="1"/>
  <c r="G29" i="49" s="1"/>
  <c r="H29" i="49" a="1"/>
  <c r="H29" i="49" s="1"/>
  <c r="I29" i="49" a="1"/>
  <c r="I29" i="49" s="1"/>
  <c r="G30" i="49" a="1"/>
  <c r="G30" i="49" s="1"/>
  <c r="H30" i="49" a="1"/>
  <c r="H30" i="49" s="1"/>
  <c r="I30" i="49" a="1"/>
  <c r="I30" i="49" s="1"/>
  <c r="G31" i="49" a="1"/>
  <c r="G31" i="49" s="1"/>
  <c r="H31" i="49" a="1"/>
  <c r="H31" i="49" s="1"/>
  <c r="I31" i="49" a="1"/>
  <c r="I31" i="49" s="1"/>
  <c r="G6" i="49" a="1"/>
  <c r="G6" i="49" s="1"/>
  <c r="I6" i="49" a="1"/>
  <c r="I6" i="49" s="1"/>
  <c r="H6" i="49" a="1"/>
  <c r="H6" i="49" s="1"/>
  <c r="F29" i="48"/>
  <c r="I29" i="48"/>
  <c r="G6" i="48" a="1"/>
  <c r="G6" i="48" s="1"/>
  <c r="G7" i="48" a="1"/>
  <c r="G7" i="48" s="1"/>
  <c r="H7" i="48" a="1"/>
  <c r="H7" i="48" s="1"/>
  <c r="I7" i="48" a="1"/>
  <c r="I7" i="48"/>
  <c r="G8" i="48" a="1"/>
  <c r="G8" i="48" s="1"/>
  <c r="H8" i="48" a="1"/>
  <c r="H8" i="48"/>
  <c r="I8" i="48" a="1"/>
  <c r="I8" i="48" s="1"/>
  <c r="G9" i="48" a="1"/>
  <c r="G9" i="48" s="1"/>
  <c r="H9" i="48" a="1"/>
  <c r="H9" i="48" s="1"/>
  <c r="I9" i="48" a="1"/>
  <c r="I9" i="48" s="1"/>
  <c r="G10" i="48" a="1"/>
  <c r="G10" i="48" s="1"/>
  <c r="H10" i="48" a="1"/>
  <c r="H10" i="48"/>
  <c r="I10" i="48" a="1"/>
  <c r="I10" i="48" s="1"/>
  <c r="G11" i="48" a="1"/>
  <c r="G11" i="48" s="1"/>
  <c r="H11" i="48" a="1"/>
  <c r="H11" i="48" s="1"/>
  <c r="I11" i="48" a="1"/>
  <c r="I11" i="48" s="1"/>
  <c r="G12" i="48" a="1"/>
  <c r="G12" i="48" s="1"/>
  <c r="H12" i="48" a="1"/>
  <c r="H12" i="48" s="1"/>
  <c r="I12" i="48" a="1"/>
  <c r="I12" i="48"/>
  <c r="G13" i="48" a="1"/>
  <c r="G13" i="48" s="1"/>
  <c r="H13" i="48" a="1"/>
  <c r="H13" i="48" s="1"/>
  <c r="I13" i="48" a="1"/>
  <c r="I13" i="48"/>
  <c r="G14" i="48" a="1"/>
  <c r="G14" i="48" s="1"/>
  <c r="H14" i="48" a="1"/>
  <c r="H14" i="48" s="1"/>
  <c r="I14" i="48" a="1"/>
  <c r="I14" i="48" s="1"/>
  <c r="G15" i="48" a="1"/>
  <c r="G15" i="48" s="1"/>
  <c r="H15" i="48" a="1"/>
  <c r="H15" i="48" s="1"/>
  <c r="I15" i="48" a="1"/>
  <c r="I15" i="48" s="1"/>
  <c r="G16" i="48" a="1"/>
  <c r="G16" i="48"/>
  <c r="H16" i="48" a="1"/>
  <c r="H16" i="48" s="1"/>
  <c r="I16" i="48" a="1"/>
  <c r="I16" i="48" s="1"/>
  <c r="G17" i="48" a="1"/>
  <c r="G17" i="48" s="1"/>
  <c r="H17" i="48" a="1"/>
  <c r="H17" i="48" s="1"/>
  <c r="I17" i="48" a="1"/>
  <c r="I17" i="48"/>
  <c r="G18" i="48" a="1"/>
  <c r="G18" i="48" s="1"/>
  <c r="H18" i="48" a="1"/>
  <c r="H18" i="48"/>
  <c r="I18" i="48" a="1"/>
  <c r="I18" i="48" s="1"/>
  <c r="G19" i="48" a="1"/>
  <c r="G19" i="48" s="1"/>
  <c r="H19" i="48" a="1"/>
  <c r="H19" i="48" s="1"/>
  <c r="I19" i="48" a="1"/>
  <c r="I19" i="48" s="1"/>
  <c r="G20" i="48" a="1"/>
  <c r="G20" i="48"/>
  <c r="H20" i="48" a="1"/>
  <c r="H20" i="48" s="1"/>
  <c r="I20" i="48" a="1"/>
  <c r="I20" i="48" s="1"/>
  <c r="G21" i="48" a="1"/>
  <c r="G21" i="48" s="1"/>
  <c r="H21" i="48" a="1"/>
  <c r="H21" i="48" s="1"/>
  <c r="I21" i="48" a="1"/>
  <c r="I21" i="48"/>
  <c r="G22" i="48" a="1"/>
  <c r="G22" i="48" s="1"/>
  <c r="H22" i="48" a="1"/>
  <c r="H22" i="48" s="1"/>
  <c r="I22" i="48" a="1"/>
  <c r="I22" i="48" s="1"/>
  <c r="G23" i="48" a="1"/>
  <c r="G23" i="48" s="1"/>
  <c r="H23" i="48" a="1"/>
  <c r="H23" i="48" s="1"/>
  <c r="I23" i="48" a="1"/>
  <c r="I23" i="48"/>
  <c r="G24" i="48" a="1"/>
  <c r="G24" i="48"/>
  <c r="H24" i="48" a="1"/>
  <c r="H24" i="48"/>
  <c r="I24" i="48" a="1"/>
  <c r="I24" i="48" s="1"/>
  <c r="G25" i="48" a="1"/>
  <c r="G25" i="48" s="1"/>
  <c r="H25" i="48" a="1"/>
  <c r="H25" i="48" s="1"/>
  <c r="I25" i="48" a="1"/>
  <c r="I25" i="48" s="1"/>
  <c r="G26" i="48" a="1"/>
  <c r="G26" i="48" s="1"/>
  <c r="H26" i="48" a="1"/>
  <c r="H26" i="48" s="1"/>
  <c r="I26" i="48" a="1"/>
  <c r="I26" i="48" s="1"/>
  <c r="G27" i="48" a="1"/>
  <c r="G27" i="48" s="1"/>
  <c r="H27" i="48" a="1"/>
  <c r="H27" i="48" s="1"/>
  <c r="I27" i="48" a="1"/>
  <c r="I27" i="48" s="1"/>
  <c r="G28" i="48" a="1"/>
  <c r="G28" i="48" s="1"/>
  <c r="H28" i="48" a="1"/>
  <c r="H28" i="48"/>
  <c r="I28" i="48" a="1"/>
  <c r="I28" i="48" s="1"/>
  <c r="I6" i="48" a="1"/>
  <c r="I6" i="48" s="1"/>
  <c r="H6" i="48" a="1"/>
  <c r="H6" i="48" s="1"/>
  <c r="F26" i="47"/>
  <c r="G7" i="47" a="1"/>
  <c r="G7" i="47" s="1"/>
  <c r="H7" i="47" a="1"/>
  <c r="H7" i="47" s="1"/>
  <c r="I7" i="47" a="1"/>
  <c r="I7" i="47" s="1"/>
  <c r="G8" i="47" a="1"/>
  <c r="G8" i="47" s="1"/>
  <c r="H8" i="47" a="1"/>
  <c r="H8" i="47" s="1"/>
  <c r="I8" i="47" a="1"/>
  <c r="I8" i="47" s="1"/>
  <c r="G9" i="47" a="1"/>
  <c r="G9" i="47" s="1"/>
  <c r="H9" i="47" a="1"/>
  <c r="H9" i="47" s="1"/>
  <c r="I9" i="47" a="1"/>
  <c r="I9" i="47" s="1"/>
  <c r="G10" i="47" a="1"/>
  <c r="G10" i="47" s="1"/>
  <c r="H10" i="47" a="1"/>
  <c r="H10" i="47" s="1"/>
  <c r="I10" i="47" a="1"/>
  <c r="I10" i="47"/>
  <c r="G11" i="47" a="1"/>
  <c r="G11" i="47" s="1"/>
  <c r="H11" i="47" a="1"/>
  <c r="H11" i="47" s="1"/>
  <c r="I11" i="47" a="1"/>
  <c r="I11" i="47" s="1"/>
  <c r="G12" i="47" a="1"/>
  <c r="G12" i="47" s="1"/>
  <c r="H12" i="47" a="1"/>
  <c r="H12" i="47" s="1"/>
  <c r="I12" i="47" a="1"/>
  <c r="I12" i="47" s="1"/>
  <c r="G13" i="47" a="1"/>
  <c r="G13" i="47" s="1"/>
  <c r="H13" i="47" a="1"/>
  <c r="H13" i="47" s="1"/>
  <c r="I13" i="47" a="1"/>
  <c r="I13" i="47" s="1"/>
  <c r="G14" i="47" a="1"/>
  <c r="G14" i="47" s="1"/>
  <c r="H14" i="47" a="1"/>
  <c r="H14" i="47" s="1"/>
  <c r="I14" i="47" a="1"/>
  <c r="I14" i="47" s="1"/>
  <c r="G15" i="47" a="1"/>
  <c r="G15" i="47" s="1"/>
  <c r="H15" i="47" a="1"/>
  <c r="H15" i="47" s="1"/>
  <c r="I15" i="47" a="1"/>
  <c r="I15" i="47" s="1"/>
  <c r="G16" i="47" a="1"/>
  <c r="G16" i="47" s="1"/>
  <c r="H16" i="47" a="1"/>
  <c r="H16" i="47" s="1"/>
  <c r="I16" i="47" a="1"/>
  <c r="I16" i="47" s="1"/>
  <c r="G17" i="47" a="1"/>
  <c r="G17" i="47" s="1"/>
  <c r="H17" i="47" a="1"/>
  <c r="H17" i="47" s="1"/>
  <c r="I17" i="47" a="1"/>
  <c r="I17" i="47" s="1"/>
  <c r="G18" i="47" a="1"/>
  <c r="G18" i="47" s="1"/>
  <c r="H18" i="47" a="1"/>
  <c r="H18" i="47" s="1"/>
  <c r="I18" i="47" a="1"/>
  <c r="I18" i="47" s="1"/>
  <c r="G19" i="47" a="1"/>
  <c r="G19" i="47" s="1"/>
  <c r="H19" i="47" a="1"/>
  <c r="H19" i="47" s="1"/>
  <c r="I19" i="47" a="1"/>
  <c r="I19" i="47" s="1"/>
  <c r="G20" i="47" a="1"/>
  <c r="G20" i="47" s="1"/>
  <c r="H20" i="47" a="1"/>
  <c r="H20" i="47" s="1"/>
  <c r="I20" i="47" a="1"/>
  <c r="I20" i="47" s="1"/>
  <c r="G21" i="47" a="1"/>
  <c r="G21" i="47" s="1"/>
  <c r="H21" i="47" a="1"/>
  <c r="H21" i="47" s="1"/>
  <c r="I21" i="47" a="1"/>
  <c r="I21" i="47" s="1"/>
  <c r="G22" i="47" a="1"/>
  <c r="G22" i="47" s="1"/>
  <c r="H22" i="47" a="1"/>
  <c r="H22" i="47" s="1"/>
  <c r="I22" i="47" a="1"/>
  <c r="I22" i="47" s="1"/>
  <c r="G23" i="47" a="1"/>
  <c r="G23" i="47" s="1"/>
  <c r="H23" i="47" a="1"/>
  <c r="H23" i="47" s="1"/>
  <c r="I23" i="47" a="1"/>
  <c r="I23" i="47" s="1"/>
  <c r="G24" i="47" a="1"/>
  <c r="G24" i="47" s="1"/>
  <c r="H24" i="47" a="1"/>
  <c r="H24" i="47" s="1"/>
  <c r="I24" i="47" a="1"/>
  <c r="I24" i="47" s="1"/>
  <c r="G25" i="47" a="1"/>
  <c r="G25" i="47" s="1"/>
  <c r="H25" i="47" a="1"/>
  <c r="H25" i="47" s="1"/>
  <c r="I25" i="47" a="1"/>
  <c r="I25" i="47" s="1"/>
  <c r="G6" i="47" a="1"/>
  <c r="G6" i="47" s="1"/>
  <c r="I6" i="47" a="1"/>
  <c r="I6" i="47" s="1"/>
  <c r="H6" i="47" a="1"/>
  <c r="H6" i="47" s="1"/>
  <c r="G29" i="46"/>
  <c r="D29" i="46"/>
  <c r="E7" i="46" a="1"/>
  <c r="E7" i="46" s="1"/>
  <c r="F7" i="46" a="1"/>
  <c r="F7" i="46" s="1"/>
  <c r="G7" i="46" a="1"/>
  <c r="G7" i="46" s="1"/>
  <c r="E8" i="46" a="1"/>
  <c r="E8" i="46" s="1"/>
  <c r="F8" i="46" a="1"/>
  <c r="F8" i="46" s="1"/>
  <c r="G8" i="46" a="1"/>
  <c r="G8" i="46"/>
  <c r="E9" i="46" a="1"/>
  <c r="E9" i="46" s="1"/>
  <c r="F9" i="46" a="1"/>
  <c r="F9" i="46" s="1"/>
  <c r="G9" i="46" a="1"/>
  <c r="G9" i="46"/>
  <c r="E10" i="46" a="1"/>
  <c r="E10" i="46" s="1"/>
  <c r="F10" i="46" a="1"/>
  <c r="F10" i="46" s="1"/>
  <c r="G10" i="46" a="1"/>
  <c r="G10" i="46" s="1"/>
  <c r="E11" i="46" a="1"/>
  <c r="E11" i="46" s="1"/>
  <c r="F11" i="46" a="1"/>
  <c r="F11" i="46" s="1"/>
  <c r="G11" i="46" a="1"/>
  <c r="G11" i="46"/>
  <c r="E12" i="46" a="1"/>
  <c r="E12" i="46" s="1"/>
  <c r="F12" i="46" a="1"/>
  <c r="F12" i="46" s="1"/>
  <c r="G12" i="46" a="1"/>
  <c r="G12" i="46" s="1"/>
  <c r="E13" i="46" a="1"/>
  <c r="E13" i="46" s="1"/>
  <c r="F13" i="46" a="1"/>
  <c r="F13" i="46" s="1"/>
  <c r="G13" i="46" a="1"/>
  <c r="G13" i="46"/>
  <c r="E14" i="46" a="1"/>
  <c r="E14" i="46"/>
  <c r="F14" i="46" a="1"/>
  <c r="F14" i="46" s="1"/>
  <c r="G14" i="46" a="1"/>
  <c r="G14" i="46" s="1"/>
  <c r="E15" i="46" a="1"/>
  <c r="E15" i="46" s="1"/>
  <c r="F15" i="46" a="1"/>
  <c r="F15" i="46" s="1"/>
  <c r="G15" i="46" a="1"/>
  <c r="G15" i="46"/>
  <c r="E16" i="46" a="1"/>
  <c r="E16" i="46" s="1"/>
  <c r="F16" i="46" a="1"/>
  <c r="F16" i="46" s="1"/>
  <c r="G16" i="46" a="1"/>
  <c r="G16" i="46"/>
  <c r="E17" i="46" a="1"/>
  <c r="E17" i="46" s="1"/>
  <c r="F17" i="46" a="1"/>
  <c r="F17" i="46" s="1"/>
  <c r="G17" i="46" a="1"/>
  <c r="G17" i="46"/>
  <c r="E18" i="46" a="1"/>
  <c r="E18" i="46" s="1"/>
  <c r="F18" i="46" a="1"/>
  <c r="F18" i="46" s="1"/>
  <c r="G18" i="46" a="1"/>
  <c r="G18" i="46" s="1"/>
  <c r="E19" i="46" a="1"/>
  <c r="E19" i="46" s="1"/>
  <c r="F19" i="46" a="1"/>
  <c r="F19" i="46" s="1"/>
  <c r="G19" i="46" a="1"/>
  <c r="G19" i="46"/>
  <c r="E20" i="46" a="1"/>
  <c r="E20" i="46" s="1"/>
  <c r="F20" i="46" a="1"/>
  <c r="F20" i="46" s="1"/>
  <c r="G20" i="46" a="1"/>
  <c r="G20" i="46" s="1"/>
  <c r="E21" i="46" a="1"/>
  <c r="E21" i="46" s="1"/>
  <c r="F21" i="46" a="1"/>
  <c r="F21" i="46" s="1"/>
  <c r="G21" i="46" a="1"/>
  <c r="G21" i="46"/>
  <c r="E22" i="46" a="1"/>
  <c r="E22" i="46" s="1"/>
  <c r="F22" i="46" a="1"/>
  <c r="F22" i="46" s="1"/>
  <c r="G22" i="46" a="1"/>
  <c r="G22" i="46" s="1"/>
  <c r="E23" i="46" a="1"/>
  <c r="E23" i="46" s="1"/>
  <c r="F23" i="46" a="1"/>
  <c r="F23" i="46" s="1"/>
  <c r="G23" i="46" a="1"/>
  <c r="G23" i="46" s="1"/>
  <c r="E24" i="46" a="1"/>
  <c r="E24" i="46" s="1"/>
  <c r="F24" i="46" a="1"/>
  <c r="F24" i="46" s="1"/>
  <c r="G24" i="46" a="1"/>
  <c r="G24" i="46" s="1"/>
  <c r="E25" i="46" a="1"/>
  <c r="E25" i="46" s="1"/>
  <c r="F25" i="46" a="1"/>
  <c r="F25" i="46" s="1"/>
  <c r="G25" i="46" a="1"/>
  <c r="G25" i="46" s="1"/>
  <c r="E26" i="46" a="1"/>
  <c r="E26" i="46" s="1"/>
  <c r="F26" i="46" a="1"/>
  <c r="F26" i="46" s="1"/>
  <c r="G26" i="46" a="1"/>
  <c r="G26" i="46" s="1"/>
  <c r="E27" i="46" a="1"/>
  <c r="E27" i="46" s="1"/>
  <c r="F27" i="46" a="1"/>
  <c r="F27" i="46" s="1"/>
  <c r="G27" i="46" a="1"/>
  <c r="G27" i="46" s="1"/>
  <c r="E28" i="46" a="1"/>
  <c r="E28" i="46" s="1"/>
  <c r="F28" i="46" a="1"/>
  <c r="F28" i="46" s="1"/>
  <c r="G28" i="46" a="1"/>
  <c r="G28" i="46" s="1"/>
  <c r="G6" i="46" a="1"/>
  <c r="G6" i="46" s="1"/>
  <c r="F6" i="46" a="1"/>
  <c r="F6" i="46" s="1"/>
  <c r="E6" i="46" a="1"/>
  <c r="E6" i="46" s="1"/>
  <c r="G22" i="45"/>
  <c r="D22" i="45"/>
  <c r="G7" i="45" a="1"/>
  <c r="G7" i="45" s="1"/>
  <c r="G8" i="45" a="1"/>
  <c r="G8" i="45" s="1"/>
  <c r="G9" i="45" a="1"/>
  <c r="G9" i="45" s="1"/>
  <c r="G10" i="45" a="1"/>
  <c r="G10" i="45" s="1"/>
  <c r="G11" i="45" a="1"/>
  <c r="G11" i="45" s="1"/>
  <c r="G12" i="45" a="1"/>
  <c r="G12" i="45" s="1"/>
  <c r="G13" i="45" a="1"/>
  <c r="G13" i="45" s="1"/>
  <c r="G14" i="45" a="1"/>
  <c r="G14" i="45" s="1"/>
  <c r="G15" i="45" a="1"/>
  <c r="G15" i="45" s="1"/>
  <c r="G16" i="45" a="1"/>
  <c r="G16" i="45" s="1"/>
  <c r="G17" i="45" a="1"/>
  <c r="G17" i="45" s="1"/>
  <c r="G18" i="45" a="1"/>
  <c r="G18" i="45" s="1"/>
  <c r="G19" i="45" a="1"/>
  <c r="G19" i="45" s="1"/>
  <c r="G20" i="45" a="1"/>
  <c r="G20" i="45" s="1"/>
  <c r="G21" i="45" a="1"/>
  <c r="G21" i="45" s="1"/>
  <c r="F7" i="45" a="1"/>
  <c r="F7" i="45" s="1"/>
  <c r="F8" i="45" a="1"/>
  <c r="F8" i="45" s="1"/>
  <c r="F9" i="45" a="1"/>
  <c r="F9" i="45" s="1"/>
  <c r="F10" i="45" a="1"/>
  <c r="F10" i="45" s="1"/>
  <c r="F11" i="45" a="1"/>
  <c r="F11" i="45" s="1"/>
  <c r="F12" i="45" a="1"/>
  <c r="F12" i="45" s="1"/>
  <c r="F13" i="45" a="1"/>
  <c r="F13" i="45" s="1"/>
  <c r="F14" i="45" a="1"/>
  <c r="F14" i="45" s="1"/>
  <c r="F15" i="45" a="1"/>
  <c r="F15" i="45" s="1"/>
  <c r="F16" i="45" a="1"/>
  <c r="F16" i="45" s="1"/>
  <c r="F17" i="45" a="1"/>
  <c r="F17" i="45" s="1"/>
  <c r="F18" i="45" a="1"/>
  <c r="F18" i="45" s="1"/>
  <c r="F19" i="45" a="1"/>
  <c r="F19" i="45" s="1"/>
  <c r="F20" i="45" a="1"/>
  <c r="F20" i="45" s="1"/>
  <c r="F21" i="45" a="1"/>
  <c r="F21" i="45" s="1"/>
  <c r="E7" i="45" a="1"/>
  <c r="E7" i="45" s="1"/>
  <c r="E8" i="45" a="1"/>
  <c r="E8" i="45" s="1"/>
  <c r="E9" i="45" a="1"/>
  <c r="E9" i="45" s="1"/>
  <c r="E10" i="45" a="1"/>
  <c r="E10" i="45" s="1"/>
  <c r="E11" i="45" a="1"/>
  <c r="E11" i="45" s="1"/>
  <c r="E12" i="45" a="1"/>
  <c r="E12" i="45" s="1"/>
  <c r="E13" i="45" a="1"/>
  <c r="E13" i="45" s="1"/>
  <c r="E14" i="45" a="1"/>
  <c r="E14" i="45" s="1"/>
  <c r="E15" i="45" a="1"/>
  <c r="E15" i="45" s="1"/>
  <c r="E16" i="45" a="1"/>
  <c r="E16" i="45" s="1"/>
  <c r="E17" i="45" a="1"/>
  <c r="E17" i="45" s="1"/>
  <c r="E18" i="45" a="1"/>
  <c r="E18" i="45" s="1"/>
  <c r="E19" i="45" a="1"/>
  <c r="E19" i="45" s="1"/>
  <c r="E20" i="45" a="1"/>
  <c r="E20" i="45" s="1"/>
  <c r="E21" i="45" a="1"/>
  <c r="E21" i="45" s="1"/>
  <c r="G6" i="45" a="1"/>
  <c r="G6" i="45" s="1"/>
  <c r="F6" i="45" a="1"/>
  <c r="F6" i="45" s="1"/>
  <c r="E6" i="45" a="1"/>
  <c r="E6" i="45" s="1"/>
  <c r="D26" i="44"/>
  <c r="D36" i="43"/>
  <c r="D57" i="42"/>
  <c r="G7" i="44" a="1"/>
  <c r="G7" i="44" s="1"/>
  <c r="G8" i="44" a="1"/>
  <c r="G8" i="44" s="1"/>
  <c r="G9" i="44" a="1"/>
  <c r="G9" i="44" s="1"/>
  <c r="G10" i="44" a="1"/>
  <c r="G10" i="44" s="1"/>
  <c r="G11" i="44" a="1"/>
  <c r="G11" i="44" s="1"/>
  <c r="G12" i="44" a="1"/>
  <c r="G12" i="44" s="1"/>
  <c r="G13" i="44" a="1"/>
  <c r="G13" i="44" s="1"/>
  <c r="G14" i="44" a="1"/>
  <c r="G14" i="44" s="1"/>
  <c r="G15" i="44" a="1"/>
  <c r="G15" i="44" s="1"/>
  <c r="G16" i="44" a="1"/>
  <c r="G16" i="44" s="1"/>
  <c r="G17" i="44" a="1"/>
  <c r="G17" i="44" s="1"/>
  <c r="G18" i="44" a="1"/>
  <c r="G18" i="44" s="1"/>
  <c r="G19" i="44" a="1"/>
  <c r="G19" i="44" s="1"/>
  <c r="G20" i="44" a="1"/>
  <c r="G20" i="44" s="1"/>
  <c r="G21" i="44" a="1"/>
  <c r="G21" i="44" s="1"/>
  <c r="G22" i="44" a="1"/>
  <c r="G22" i="44" s="1"/>
  <c r="G23" i="44" a="1"/>
  <c r="G23" i="44" s="1"/>
  <c r="G24" i="44" a="1"/>
  <c r="G24" i="44" s="1"/>
  <c r="G25" i="44" a="1"/>
  <c r="G25" i="44" s="1"/>
  <c r="F7" i="44" a="1"/>
  <c r="F7" i="44" s="1"/>
  <c r="F8" i="44" a="1"/>
  <c r="F8" i="44" s="1"/>
  <c r="F9" i="44" a="1"/>
  <c r="F9" i="44" s="1"/>
  <c r="F10" i="44" a="1"/>
  <c r="F10" i="44" s="1"/>
  <c r="F11" i="44" a="1"/>
  <c r="F11" i="44" s="1"/>
  <c r="F12" i="44" a="1"/>
  <c r="F12" i="44" s="1"/>
  <c r="F13" i="44" a="1"/>
  <c r="F13" i="44" s="1"/>
  <c r="F14" i="44" a="1"/>
  <c r="F14" i="44" s="1"/>
  <c r="F15" i="44" a="1"/>
  <c r="F15" i="44" s="1"/>
  <c r="F16" i="44" a="1"/>
  <c r="F16" i="44" s="1"/>
  <c r="F17" i="44" a="1"/>
  <c r="F17" i="44" s="1"/>
  <c r="F18" i="44" a="1"/>
  <c r="F18" i="44" s="1"/>
  <c r="F19" i="44" a="1"/>
  <c r="F19" i="44" s="1"/>
  <c r="F20" i="44" a="1"/>
  <c r="F20" i="44" s="1"/>
  <c r="F21" i="44" a="1"/>
  <c r="F21" i="44" s="1"/>
  <c r="F22" i="44" a="1"/>
  <c r="F22" i="44" s="1"/>
  <c r="F23" i="44" a="1"/>
  <c r="F23" i="44" s="1"/>
  <c r="F24" i="44" a="1"/>
  <c r="F24" i="44" s="1"/>
  <c r="F25" i="44" a="1"/>
  <c r="F25" i="44" s="1"/>
  <c r="E12" i="44" a="1"/>
  <c r="E12" i="44" s="1"/>
  <c r="E13" i="44" a="1"/>
  <c r="E13" i="44" s="1"/>
  <c r="E14" i="44" a="1"/>
  <c r="E14" i="44" s="1"/>
  <c r="E15" i="44" a="1"/>
  <c r="E15" i="44" s="1"/>
  <c r="E16" i="44" a="1"/>
  <c r="E16" i="44" s="1"/>
  <c r="E17" i="44" a="1"/>
  <c r="E17" i="44" s="1"/>
  <c r="E18" i="44" a="1"/>
  <c r="E18" i="44" s="1"/>
  <c r="E19" i="44" a="1"/>
  <c r="E19" i="44" s="1"/>
  <c r="E20" i="44" a="1"/>
  <c r="E20" i="44" s="1"/>
  <c r="E21" i="44" a="1"/>
  <c r="E21" i="44" s="1"/>
  <c r="E22" i="44" a="1"/>
  <c r="E22" i="44" s="1"/>
  <c r="E23" i="44" a="1"/>
  <c r="E23" i="44" s="1"/>
  <c r="E24" i="44" a="1"/>
  <c r="E24" i="44" s="1"/>
  <c r="E25" i="44" a="1"/>
  <c r="E25" i="44" s="1"/>
  <c r="E7" i="44" a="1"/>
  <c r="E7" i="44" s="1"/>
  <c r="E8" i="44" a="1"/>
  <c r="E8" i="44" s="1"/>
  <c r="E9" i="44" a="1"/>
  <c r="E9" i="44" s="1"/>
  <c r="E10" i="44" a="1"/>
  <c r="E10" i="44" s="1"/>
  <c r="E11" i="44" a="1"/>
  <c r="E11" i="44" s="1"/>
  <c r="E6" i="44" a="1"/>
  <c r="E6" i="44" s="1"/>
  <c r="G6" i="44" a="1"/>
  <c r="G6" i="44" s="1"/>
  <c r="G26" i="44" s="1"/>
  <c r="F6" i="44" a="1"/>
  <c r="F6" i="44" s="1"/>
  <c r="G35" i="43" a="1"/>
  <c r="G35" i="43" s="1"/>
  <c r="F35" i="43" a="1"/>
  <c r="F35" i="43" s="1"/>
  <c r="E35" i="43" a="1"/>
  <c r="E35" i="43" s="1"/>
  <c r="G34" i="43" a="1"/>
  <c r="G34" i="43" s="1"/>
  <c r="F34" i="43" a="1"/>
  <c r="F34" i="43" s="1"/>
  <c r="E34" i="43" a="1"/>
  <c r="E34" i="43" s="1"/>
  <c r="G33" i="43" a="1"/>
  <c r="G33" i="43" s="1"/>
  <c r="F33" i="43" a="1"/>
  <c r="F33" i="43" s="1"/>
  <c r="E33" i="43" a="1"/>
  <c r="E33" i="43" s="1"/>
  <c r="G32" i="43" a="1"/>
  <c r="G32" i="43" s="1"/>
  <c r="F32" i="43" a="1"/>
  <c r="F32" i="43" s="1"/>
  <c r="E32" i="43" a="1"/>
  <c r="E32" i="43" s="1"/>
  <c r="G31" i="43" a="1"/>
  <c r="G31" i="43" s="1"/>
  <c r="F31" i="43" a="1"/>
  <c r="F31" i="43" s="1"/>
  <c r="E31" i="43" a="1"/>
  <c r="E31" i="43" s="1"/>
  <c r="G30" i="43" a="1"/>
  <c r="G30" i="43" s="1"/>
  <c r="F30" i="43" a="1"/>
  <c r="F30" i="43" s="1"/>
  <c r="E30" i="43" a="1"/>
  <c r="E30" i="43" s="1"/>
  <c r="G29" i="43" a="1"/>
  <c r="G29" i="43" s="1"/>
  <c r="F29" i="43" a="1"/>
  <c r="F29" i="43" s="1"/>
  <c r="E29" i="43" a="1"/>
  <c r="E29" i="43" s="1"/>
  <c r="G28" i="43" a="1"/>
  <c r="G28" i="43" s="1"/>
  <c r="F28" i="43" a="1"/>
  <c r="F28" i="43" s="1"/>
  <c r="E28" i="43" a="1"/>
  <c r="E28" i="43" s="1"/>
  <c r="G27" i="43" a="1"/>
  <c r="G27" i="43" s="1"/>
  <c r="F27" i="43" a="1"/>
  <c r="F27" i="43" s="1"/>
  <c r="E27" i="43" a="1"/>
  <c r="E27" i="43" s="1"/>
  <c r="G26" i="43" a="1"/>
  <c r="G26" i="43" s="1"/>
  <c r="F26" i="43" a="1"/>
  <c r="F26" i="43" s="1"/>
  <c r="E26" i="43" a="1"/>
  <c r="E26" i="43" s="1"/>
  <c r="G25" i="43" a="1"/>
  <c r="G25" i="43" s="1"/>
  <c r="F25" i="43" a="1"/>
  <c r="F25" i="43" s="1"/>
  <c r="E25" i="43" a="1"/>
  <c r="E25" i="43" s="1"/>
  <c r="G24" i="43" a="1"/>
  <c r="G24" i="43" s="1"/>
  <c r="F24" i="43" a="1"/>
  <c r="F24" i="43" s="1"/>
  <c r="E24" i="43" a="1"/>
  <c r="E24" i="43" s="1"/>
  <c r="G23" i="43" a="1"/>
  <c r="G23" i="43" s="1"/>
  <c r="F23" i="43" a="1"/>
  <c r="F23" i="43" s="1"/>
  <c r="E23" i="43" a="1"/>
  <c r="E23" i="43" s="1"/>
  <c r="G22" i="43" a="1"/>
  <c r="G22" i="43" s="1"/>
  <c r="F22" i="43" a="1"/>
  <c r="F22" i="43" s="1"/>
  <c r="E22" i="43" a="1"/>
  <c r="E22" i="43" s="1"/>
  <c r="G21" i="43" a="1"/>
  <c r="G21" i="43" s="1"/>
  <c r="F21" i="43" a="1"/>
  <c r="F21" i="43" s="1"/>
  <c r="E21" i="43" a="1"/>
  <c r="E21" i="43" s="1"/>
  <c r="G20" i="43" a="1"/>
  <c r="G20" i="43" s="1"/>
  <c r="F20" i="43" a="1"/>
  <c r="F20" i="43" s="1"/>
  <c r="E20" i="43" a="1"/>
  <c r="E20" i="43" s="1"/>
  <c r="G19" i="43" a="1"/>
  <c r="G19" i="43" s="1"/>
  <c r="F19" i="43" a="1"/>
  <c r="F19" i="43" s="1"/>
  <c r="E19" i="43" a="1"/>
  <c r="E19" i="43" s="1"/>
  <c r="G18" i="43" a="1"/>
  <c r="G18" i="43" s="1"/>
  <c r="F18" i="43" a="1"/>
  <c r="F18" i="43" s="1"/>
  <c r="E18" i="43" a="1"/>
  <c r="E18" i="43" s="1"/>
  <c r="G17" i="43" a="1"/>
  <c r="G17" i="43" s="1"/>
  <c r="F17" i="43" a="1"/>
  <c r="F17" i="43" s="1"/>
  <c r="E17" i="43" a="1"/>
  <c r="E17" i="43" s="1"/>
  <c r="G16" i="43" a="1"/>
  <c r="G16" i="43" s="1"/>
  <c r="F16" i="43" a="1"/>
  <c r="F16" i="43" s="1"/>
  <c r="E16" i="43" a="1"/>
  <c r="E16" i="43" s="1"/>
  <c r="G15" i="43" a="1"/>
  <c r="G15" i="43" s="1"/>
  <c r="F15" i="43" a="1"/>
  <c r="F15" i="43" s="1"/>
  <c r="E15" i="43" a="1"/>
  <c r="E15" i="43" s="1"/>
  <c r="G14" i="43" a="1"/>
  <c r="G14" i="43" s="1"/>
  <c r="F14" i="43" a="1"/>
  <c r="F14" i="43" s="1"/>
  <c r="E14" i="43" a="1"/>
  <c r="E14" i="43" s="1"/>
  <c r="G13" i="43" a="1"/>
  <c r="G13" i="43" s="1"/>
  <c r="F13" i="43" a="1"/>
  <c r="F13" i="43" s="1"/>
  <c r="E13" i="43" a="1"/>
  <c r="E13" i="43" s="1"/>
  <c r="G12" i="43" a="1"/>
  <c r="G12" i="43" s="1"/>
  <c r="F12" i="43" a="1"/>
  <c r="F12" i="43" s="1"/>
  <c r="E12" i="43" a="1"/>
  <c r="E12" i="43" s="1"/>
  <c r="G11" i="43" a="1"/>
  <c r="G11" i="43" s="1"/>
  <c r="F11" i="43" a="1"/>
  <c r="F11" i="43" s="1"/>
  <c r="E11" i="43" a="1"/>
  <c r="E11" i="43" s="1"/>
  <c r="G10" i="43" a="1"/>
  <c r="G10" i="43" s="1"/>
  <c r="F10" i="43" a="1"/>
  <c r="F10" i="43" s="1"/>
  <c r="E10" i="43" a="1"/>
  <c r="E10" i="43" s="1"/>
  <c r="G9" i="43" a="1"/>
  <c r="G9" i="43" s="1"/>
  <c r="F9" i="43" a="1"/>
  <c r="F9" i="43" s="1"/>
  <c r="E9" i="43" a="1"/>
  <c r="E9" i="43" s="1"/>
  <c r="G8" i="43" a="1"/>
  <c r="G8" i="43" s="1"/>
  <c r="F8" i="43" a="1"/>
  <c r="F8" i="43" s="1"/>
  <c r="E8" i="43" a="1"/>
  <c r="E8" i="43" s="1"/>
  <c r="G7" i="43" a="1"/>
  <c r="G7" i="43" s="1"/>
  <c r="F7" i="43" a="1"/>
  <c r="F7" i="43" s="1"/>
  <c r="E7" i="43" a="1"/>
  <c r="E7" i="43" s="1"/>
  <c r="G6" i="43" a="1"/>
  <c r="G6" i="43" s="1"/>
  <c r="F6" i="43" a="1"/>
  <c r="F6" i="43" s="1"/>
  <c r="E6" i="43" a="1"/>
  <c r="E6" i="43" s="1"/>
  <c r="G6" i="42" a="1"/>
  <c r="G6" i="42" s="1"/>
  <c r="F6" i="42" a="1"/>
  <c r="F6" i="42" s="1"/>
  <c r="E6" i="42" a="1"/>
  <c r="E6" i="42" s="1"/>
  <c r="G7" i="42" a="1"/>
  <c r="G7" i="42" s="1"/>
  <c r="G8" i="42" a="1"/>
  <c r="G8" i="42" s="1"/>
  <c r="G9" i="42" a="1"/>
  <c r="G9" i="42" s="1"/>
  <c r="G10" i="42" a="1"/>
  <c r="G10" i="42" s="1"/>
  <c r="G11" i="42" a="1"/>
  <c r="G11" i="42" s="1"/>
  <c r="G12" i="42" a="1"/>
  <c r="G12" i="42" s="1"/>
  <c r="G13" i="42" a="1"/>
  <c r="G13" i="42" s="1"/>
  <c r="G14" i="42" a="1"/>
  <c r="G14" i="42" s="1"/>
  <c r="G15" i="42" a="1"/>
  <c r="G15" i="42" s="1"/>
  <c r="G16" i="42" a="1"/>
  <c r="G16" i="42" s="1"/>
  <c r="G17" i="42" a="1"/>
  <c r="G17" i="42" s="1"/>
  <c r="G18" i="42" a="1"/>
  <c r="G18" i="42" s="1"/>
  <c r="G19" i="42" a="1"/>
  <c r="G19" i="42" s="1"/>
  <c r="G20" i="42" a="1"/>
  <c r="G20" i="42" s="1"/>
  <c r="G21" i="42" a="1"/>
  <c r="G21" i="42" s="1"/>
  <c r="G22" i="42" a="1"/>
  <c r="G22" i="42" s="1"/>
  <c r="G23" i="42" a="1"/>
  <c r="G23" i="42" s="1"/>
  <c r="G24" i="42" a="1"/>
  <c r="G24" i="42" s="1"/>
  <c r="G25" i="42" a="1"/>
  <c r="G25" i="42" s="1"/>
  <c r="G26" i="42" a="1"/>
  <c r="G26" i="42" s="1"/>
  <c r="G27" i="42" a="1"/>
  <c r="G27" i="42" s="1"/>
  <c r="G28" i="42" a="1"/>
  <c r="G28" i="42" s="1"/>
  <c r="G29" i="42" a="1"/>
  <c r="G29" i="42" s="1"/>
  <c r="G30" i="42" a="1"/>
  <c r="G30" i="42" s="1"/>
  <c r="G31" i="42" a="1"/>
  <c r="G31" i="42" s="1"/>
  <c r="G32" i="42" a="1"/>
  <c r="G32" i="42" s="1"/>
  <c r="G33" i="42" a="1"/>
  <c r="G33" i="42" s="1"/>
  <c r="G34" i="42" a="1"/>
  <c r="G34" i="42" s="1"/>
  <c r="G35" i="42" a="1"/>
  <c r="G35" i="42" s="1"/>
  <c r="G36" i="42" a="1"/>
  <c r="G36" i="42" s="1"/>
  <c r="G37" i="42" a="1"/>
  <c r="G37" i="42" s="1"/>
  <c r="G38" i="42" a="1"/>
  <c r="G38" i="42" s="1"/>
  <c r="G39" i="42" a="1"/>
  <c r="G39" i="42" s="1"/>
  <c r="G40" i="42" a="1"/>
  <c r="G40" i="42" s="1"/>
  <c r="G41" i="42" a="1"/>
  <c r="G41" i="42" s="1"/>
  <c r="G42" i="42" a="1"/>
  <c r="G42" i="42" s="1"/>
  <c r="G43" i="42" a="1"/>
  <c r="G43" i="42" s="1"/>
  <c r="G44" i="42" a="1"/>
  <c r="G44" i="42" s="1"/>
  <c r="G45" i="42" a="1"/>
  <c r="G45" i="42" s="1"/>
  <c r="G46" i="42" a="1"/>
  <c r="G46" i="42" s="1"/>
  <c r="G47" i="42" a="1"/>
  <c r="G47" i="42" s="1"/>
  <c r="G48" i="42" a="1"/>
  <c r="G48" i="42" s="1"/>
  <c r="G49" i="42" a="1"/>
  <c r="G49" i="42" s="1"/>
  <c r="G50" i="42" a="1"/>
  <c r="G50" i="42" s="1"/>
  <c r="G51" i="42" a="1"/>
  <c r="G51" i="42" s="1"/>
  <c r="G52" i="42" a="1"/>
  <c r="G52" i="42" s="1"/>
  <c r="G53" i="42" a="1"/>
  <c r="G53" i="42" s="1"/>
  <c r="G54" i="42" a="1"/>
  <c r="G54" i="42" s="1"/>
  <c r="G55" i="42" a="1"/>
  <c r="G55" i="42" s="1"/>
  <c r="G56" i="42" a="1"/>
  <c r="G56" i="42" s="1"/>
  <c r="F7" i="42" a="1"/>
  <c r="F7" i="42" s="1"/>
  <c r="F8" i="42" a="1"/>
  <c r="F8" i="42" s="1"/>
  <c r="F9" i="42" a="1"/>
  <c r="F9" i="42" s="1"/>
  <c r="F10" i="42" a="1"/>
  <c r="F10" i="42" s="1"/>
  <c r="F11" i="42" a="1"/>
  <c r="F11" i="42" s="1"/>
  <c r="F12" i="42" a="1"/>
  <c r="F12" i="42" s="1"/>
  <c r="F13" i="42" a="1"/>
  <c r="F13" i="42" s="1"/>
  <c r="F14" i="42" a="1"/>
  <c r="F14" i="42" s="1"/>
  <c r="F15" i="42" a="1"/>
  <c r="F15" i="42" s="1"/>
  <c r="F16" i="42" a="1"/>
  <c r="F16" i="42" s="1"/>
  <c r="F17" i="42" a="1"/>
  <c r="F17" i="42" s="1"/>
  <c r="F18" i="42" a="1"/>
  <c r="F18" i="42" s="1"/>
  <c r="F19" i="42" a="1"/>
  <c r="F19" i="42" s="1"/>
  <c r="F20" i="42" a="1"/>
  <c r="F20" i="42" s="1"/>
  <c r="F21" i="42" a="1"/>
  <c r="F21" i="42" s="1"/>
  <c r="F22" i="42" a="1"/>
  <c r="F22" i="42" s="1"/>
  <c r="F23" i="42" a="1"/>
  <c r="F23" i="42" s="1"/>
  <c r="F24" i="42" a="1"/>
  <c r="F24" i="42" s="1"/>
  <c r="F25" i="42" a="1"/>
  <c r="F25" i="42" s="1"/>
  <c r="F26" i="42" a="1"/>
  <c r="F26" i="42" s="1"/>
  <c r="F27" i="42" a="1"/>
  <c r="F27" i="42" s="1"/>
  <c r="F28" i="42" a="1"/>
  <c r="F28" i="42" s="1"/>
  <c r="F29" i="42" a="1"/>
  <c r="F29" i="42" s="1"/>
  <c r="F30" i="42" a="1"/>
  <c r="F30" i="42" s="1"/>
  <c r="F31" i="42" a="1"/>
  <c r="F31" i="42" s="1"/>
  <c r="F32" i="42" a="1"/>
  <c r="F32" i="42" s="1"/>
  <c r="F33" i="42" a="1"/>
  <c r="F33" i="42" s="1"/>
  <c r="F34" i="42" a="1"/>
  <c r="F34" i="42" s="1"/>
  <c r="F35" i="42" a="1"/>
  <c r="F35" i="42" s="1"/>
  <c r="F36" i="42" a="1"/>
  <c r="F36" i="42" s="1"/>
  <c r="F37" i="42" a="1"/>
  <c r="F37" i="42" s="1"/>
  <c r="F38" i="42" a="1"/>
  <c r="F38" i="42" s="1"/>
  <c r="F39" i="42" a="1"/>
  <c r="F39" i="42" s="1"/>
  <c r="F40" i="42" a="1"/>
  <c r="F40" i="42" s="1"/>
  <c r="F41" i="42" a="1"/>
  <c r="F41" i="42" s="1"/>
  <c r="F42" i="42" a="1"/>
  <c r="F42" i="42" s="1"/>
  <c r="F43" i="42" a="1"/>
  <c r="F43" i="42" s="1"/>
  <c r="F44" i="42" a="1"/>
  <c r="F44" i="42" s="1"/>
  <c r="F45" i="42" a="1"/>
  <c r="F45" i="42" s="1"/>
  <c r="F46" i="42" a="1"/>
  <c r="F46" i="42" s="1"/>
  <c r="F47" i="42" a="1"/>
  <c r="F47" i="42" s="1"/>
  <c r="F48" i="42" a="1"/>
  <c r="F48" i="42" s="1"/>
  <c r="F49" i="42" a="1"/>
  <c r="F49" i="42" s="1"/>
  <c r="F50" i="42" a="1"/>
  <c r="F50" i="42" s="1"/>
  <c r="F51" i="42" a="1"/>
  <c r="F51" i="42" s="1"/>
  <c r="F52" i="42" a="1"/>
  <c r="F52" i="42" s="1"/>
  <c r="F53" i="42" a="1"/>
  <c r="F53" i="42" s="1"/>
  <c r="F54" i="42" a="1"/>
  <c r="F54" i="42" s="1"/>
  <c r="F55" i="42" a="1"/>
  <c r="F55" i="42" s="1"/>
  <c r="F56" i="42" a="1"/>
  <c r="F56" i="42" s="1"/>
  <c r="E7" i="42" a="1"/>
  <c r="E7" i="42" s="1"/>
  <c r="E8" i="42" a="1"/>
  <c r="E8" i="42" s="1"/>
  <c r="E9" i="42" a="1"/>
  <c r="E9" i="42" s="1"/>
  <c r="E10" i="42" a="1"/>
  <c r="E10" i="42" s="1"/>
  <c r="E11" i="42" a="1"/>
  <c r="E11" i="42" s="1"/>
  <c r="E12" i="42" a="1"/>
  <c r="E12" i="42" s="1"/>
  <c r="E13" i="42" a="1"/>
  <c r="E13" i="42" s="1"/>
  <c r="E14" i="42" a="1"/>
  <c r="E14" i="42" s="1"/>
  <c r="E15" i="42" a="1"/>
  <c r="E15" i="42" s="1"/>
  <c r="E16" i="42" a="1"/>
  <c r="E16" i="42" s="1"/>
  <c r="E17" i="42" a="1"/>
  <c r="E17" i="42" s="1"/>
  <c r="E18" i="42" a="1"/>
  <c r="E18" i="42" s="1"/>
  <c r="E19" i="42" a="1"/>
  <c r="E19" i="42" s="1"/>
  <c r="E20" i="42" a="1"/>
  <c r="E20" i="42" s="1"/>
  <c r="E21" i="42" a="1"/>
  <c r="E21" i="42" s="1"/>
  <c r="E22" i="42" a="1"/>
  <c r="E22" i="42" s="1"/>
  <c r="E23" i="42" a="1"/>
  <c r="E23" i="42" s="1"/>
  <c r="E24" i="42" a="1"/>
  <c r="E24" i="42" s="1"/>
  <c r="E25" i="42" a="1"/>
  <c r="E25" i="42" s="1"/>
  <c r="E26" i="42" a="1"/>
  <c r="E26" i="42" s="1"/>
  <c r="E27" i="42" a="1"/>
  <c r="E27" i="42" s="1"/>
  <c r="E28" i="42" a="1"/>
  <c r="E28" i="42" s="1"/>
  <c r="E29" i="42" a="1"/>
  <c r="E29" i="42" s="1"/>
  <c r="E30" i="42" a="1"/>
  <c r="E30" i="42" s="1"/>
  <c r="E31" i="42" a="1"/>
  <c r="E31" i="42" s="1"/>
  <c r="E32" i="42" a="1"/>
  <c r="E32" i="42" s="1"/>
  <c r="E33" i="42" a="1"/>
  <c r="E33" i="42" s="1"/>
  <c r="E34" i="42" a="1"/>
  <c r="E34" i="42" s="1"/>
  <c r="E35" i="42" a="1"/>
  <c r="E35" i="42" s="1"/>
  <c r="E36" i="42" a="1"/>
  <c r="E36" i="42" s="1"/>
  <c r="E37" i="42" a="1"/>
  <c r="E37" i="42" s="1"/>
  <c r="E38" i="42" a="1"/>
  <c r="E38" i="42" s="1"/>
  <c r="E39" i="42" a="1"/>
  <c r="E39" i="42" s="1"/>
  <c r="E40" i="42" a="1"/>
  <c r="E40" i="42" s="1"/>
  <c r="E41" i="42" a="1"/>
  <c r="E41" i="42" s="1"/>
  <c r="E42" i="42" a="1"/>
  <c r="E42" i="42" s="1"/>
  <c r="E43" i="42" a="1"/>
  <c r="E43" i="42" s="1"/>
  <c r="E44" i="42" a="1"/>
  <c r="E44" i="42" s="1"/>
  <c r="E45" i="42" a="1"/>
  <c r="E45" i="42" s="1"/>
  <c r="E46" i="42" a="1"/>
  <c r="E46" i="42" s="1"/>
  <c r="E47" i="42" a="1"/>
  <c r="E47" i="42" s="1"/>
  <c r="E48" i="42" a="1"/>
  <c r="E48" i="42" s="1"/>
  <c r="E49" i="42" a="1"/>
  <c r="E49" i="42" s="1"/>
  <c r="E50" i="42" a="1"/>
  <c r="E50" i="42" s="1"/>
  <c r="E51" i="42" a="1"/>
  <c r="E51" i="42" s="1"/>
  <c r="E52" i="42" a="1"/>
  <c r="E52" i="42" s="1"/>
  <c r="E53" i="42" a="1"/>
  <c r="E53" i="42" s="1"/>
  <c r="E54" i="42" a="1"/>
  <c r="E54" i="42" s="1"/>
  <c r="E55" i="42" a="1"/>
  <c r="E55" i="42" s="1"/>
  <c r="E56" i="42" a="1"/>
  <c r="E56" i="42" s="1"/>
  <c r="I26" i="47" l="1"/>
  <c r="G36" i="43"/>
  <c r="G57"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<sst xmlns="http://schemas.openxmlformats.org/spreadsheetml/2006/main" count="895" uniqueCount="350">
  <si>
    <t>ГРАФІК</t>
  </si>
  <si>
    <t>Основні споживачі</t>
  </si>
  <si>
    <t>аварійних  відключень  споживачів  АТ "Прикарпаттяобленерго"</t>
  </si>
  <si>
    <t>Населені пункти</t>
  </si>
  <si>
    <t>аварійних  відключень споживачів  АТ "Прикарпаттяобленерго"</t>
  </si>
  <si>
    <t>аварійних відключень споживачів АТ "Прикарпаттяобленерго"</t>
  </si>
  <si>
    <t>Назва приєднання</t>
  </si>
  <si>
    <t>ДВП 35/6 кВ</t>
  </si>
  <si>
    <t>ПЛ-6 кВ</t>
  </si>
  <si>
    <t>Лука 35/10 кВ</t>
  </si>
  <si>
    <t>Конюшки 35/10 кВ</t>
  </si>
  <si>
    <t>Кроно-Україна 110/10 кВ</t>
  </si>
  <si>
    <t>ПЛ-10 кВ</t>
  </si>
  <si>
    <t>Будилів 35/10 кВ</t>
  </si>
  <si>
    <t>Буковель 35/10 кВ</t>
  </si>
  <si>
    <t>Слобода</t>
  </si>
  <si>
    <t>Косів 110/35/10 кВ</t>
  </si>
  <si>
    <t>Кути 110/10 кВ</t>
  </si>
  <si>
    <t>Нижнів 35/10 кВ</t>
  </si>
  <si>
    <t>Яблуниця 35/10 кВ</t>
  </si>
  <si>
    <t>Комплекс</t>
  </si>
  <si>
    <t>Рудка 35/10 кВ</t>
  </si>
  <si>
    <t>Крихівці 110/35/10 кВ</t>
  </si>
  <si>
    <t>Льонозавод 35/10 кВ</t>
  </si>
  <si>
    <t>Більшівці 35/10 кВ</t>
  </si>
  <si>
    <t>Тлумач 110/35/10 кВ</t>
  </si>
  <si>
    <t>Тлумач 35/10 кВ</t>
  </si>
  <si>
    <t>Бурштин 110/35/10 кВ</t>
  </si>
  <si>
    <t>Радіозавод 110/10 кВ</t>
  </si>
  <si>
    <t>Височанка 110/35/6 кВ</t>
  </si>
  <si>
    <t>Калуш 110/35/6 кВ</t>
  </si>
  <si>
    <t>Рогатин 110/35/10 кВ</t>
  </si>
  <si>
    <t>Ворохта 110/35/10 кВ</t>
  </si>
  <si>
    <t>Яремче 35/10 кВ</t>
  </si>
  <si>
    <t>Шепарівці</t>
  </si>
  <si>
    <t>Металозавод 35/6 кВ</t>
  </si>
  <si>
    <t>Тисмениця 35/10 кВ</t>
  </si>
  <si>
    <t>ТП-ГЕС 35/10 кВ</t>
  </si>
  <si>
    <t>БПФ 110/10 кВ</t>
  </si>
  <si>
    <t>Яблунів 110/35/10 кВ</t>
  </si>
  <si>
    <t>Івано-Франківськ 330/110/35/10 кВ</t>
  </si>
  <si>
    <t>Автоливмаш 110/10 кВ</t>
  </si>
  <si>
    <t>Вовчинець 110/10 кВ</t>
  </si>
  <si>
    <t>Ринь 110/10 кВ</t>
  </si>
  <si>
    <t>Свинофабрика 35/10 кВ</t>
  </si>
  <si>
    <t>Дзвиняч 35/10 кВ</t>
  </si>
  <si>
    <t>Задністрянськ</t>
  </si>
  <si>
    <t>Дитятин 35/10 кВ</t>
  </si>
  <si>
    <t>Загір'я</t>
  </si>
  <si>
    <t>Дитятин</t>
  </si>
  <si>
    <t>Хохонів</t>
  </si>
  <si>
    <t>Яблунів</t>
  </si>
  <si>
    <t>Назва ПС</t>
  </si>
  <si>
    <t>P,вимк</t>
  </si>
  <si>
    <t>Мошківці</t>
  </si>
  <si>
    <t>ЗТП-25-90</t>
  </si>
  <si>
    <t>Негівці</t>
  </si>
  <si>
    <t>Войнилів 35/10 кВ</t>
  </si>
  <si>
    <t>Дубовиця</t>
  </si>
  <si>
    <t>Томашівці</t>
  </si>
  <si>
    <t>Верхня</t>
  </si>
  <si>
    <t>Перевозець</t>
  </si>
  <si>
    <t>Борисівка</t>
  </si>
  <si>
    <t>Стопчатів</t>
  </si>
  <si>
    <t>Жовтень 35/10 кВ</t>
  </si>
  <si>
    <t>Козино</t>
  </si>
  <si>
    <t>Тязів</t>
  </si>
  <si>
    <t>Жовтень</t>
  </si>
  <si>
    <t>Бурякопункт</t>
  </si>
  <si>
    <t>Міст</t>
  </si>
  <si>
    <t>Старуня 35/10/6 кВ</t>
  </si>
  <si>
    <t>Гвізд</t>
  </si>
  <si>
    <t>Молодьків</t>
  </si>
  <si>
    <t>Чагрів</t>
  </si>
  <si>
    <t>Лучинці</t>
  </si>
  <si>
    <t>Букачівці 35/10 кВ</t>
  </si>
  <si>
    <t>Колоколин</t>
  </si>
  <si>
    <t>Вишнів</t>
  </si>
  <si>
    <t>Тенетники</t>
  </si>
  <si>
    <t>Букачівці</t>
  </si>
  <si>
    <t>Лопушня 35/10 кВ</t>
  </si>
  <si>
    <t>Липиця</t>
  </si>
  <si>
    <t>Калинівка</t>
  </si>
  <si>
    <t>Залуччя</t>
  </si>
  <si>
    <t>Спиртзавод</t>
  </si>
  <si>
    <t>Заболотів 110/10 кВ</t>
  </si>
  <si>
    <t>Олешків</t>
  </si>
  <si>
    <t>Тютюновий завод</t>
  </si>
  <si>
    <t>Турка Борщівська</t>
  </si>
  <si>
    <t>Шевченково 35/10 кВ</t>
  </si>
  <si>
    <t>МТФ</t>
  </si>
  <si>
    <t>Ганьківці</t>
  </si>
  <si>
    <t>Трофанівка</t>
  </si>
  <si>
    <t>Рож.Поля</t>
  </si>
  <si>
    <t>Белелуя</t>
  </si>
  <si>
    <t>Задубрівці</t>
  </si>
  <si>
    <t>Кутище</t>
  </si>
  <si>
    <t>Озеряни 35/10 кВ</t>
  </si>
  <si>
    <t>Грушка</t>
  </si>
  <si>
    <t>Пужники</t>
  </si>
  <si>
    <t>ТП-34-357</t>
  </si>
  <si>
    <t>Озеряни</t>
  </si>
  <si>
    <t>Живачів</t>
  </si>
  <si>
    <t>Галицька СЕЕМ</t>
  </si>
  <si>
    <t>Калуська СЕЕМ</t>
  </si>
  <si>
    <t>Косівська СЕЕМ</t>
  </si>
  <si>
    <t>Лисецька СЕЕМ</t>
  </si>
  <si>
    <t>Надвірнянська СЕЕМ</t>
  </si>
  <si>
    <t>Рогатинська СЕЕМ</t>
  </si>
  <si>
    <t>Рожнятівська СЕЕМ</t>
  </si>
  <si>
    <t>Снятинська СЕЕМ</t>
  </si>
  <si>
    <t>Тлумацька СЕЕМ</t>
  </si>
  <si>
    <t>Яремчанська СЕЕМ</t>
  </si>
  <si>
    <r>
      <t xml:space="preserve">на 2026 рік </t>
    </r>
    <r>
      <rPr>
        <b/>
        <sz val="14"/>
        <color rgb="FFFF0000"/>
        <rFont val="Arial Cyr"/>
        <charset val="204"/>
      </rPr>
      <t>перша черга</t>
    </r>
  </si>
  <si>
    <t>К-ть споживачів</t>
  </si>
  <si>
    <t>Гроклін Долина</t>
  </si>
  <si>
    <t>ТП-23-310</t>
  </si>
  <si>
    <t>Карпатська деревина</t>
  </si>
  <si>
    <t>Гуртівня</t>
  </si>
  <si>
    <t>ТП-23-179</t>
  </si>
  <si>
    <t>Брочків 35/6 кВ</t>
  </si>
  <si>
    <t>ТП-23-579</t>
  </si>
  <si>
    <t>Болехів 110/10 кВ</t>
  </si>
  <si>
    <t>Лісокобінат</t>
  </si>
  <si>
    <t>ТП-24-421-1</t>
  </si>
  <si>
    <t>Шкірзавод 35/10 кВ</t>
  </si>
  <si>
    <t>ТП-24-559-1</t>
  </si>
  <si>
    <t>ТП-24-18</t>
  </si>
  <si>
    <t>ТП-24-120</t>
  </si>
  <si>
    <t>П'ядики 35/10 кВ</t>
  </si>
  <si>
    <t>П'ядики</t>
  </si>
  <si>
    <t>Підгайчики</t>
  </si>
  <si>
    <t>Косачівка</t>
  </si>
  <si>
    <t>Турка</t>
  </si>
  <si>
    <t>М'ясокостний завод</t>
  </si>
  <si>
    <t>ТП-29-143</t>
  </si>
  <si>
    <t>Угринів</t>
  </si>
  <si>
    <t>Локатор</t>
  </si>
  <si>
    <t>Надвірна 110/35/6 кВ</t>
  </si>
  <si>
    <t>Ломоносова</t>
  </si>
  <si>
    <t>Хлібозавод</t>
  </si>
  <si>
    <t>Гринівці</t>
  </si>
  <si>
    <t>Обертин 35/10 кВ</t>
  </si>
  <si>
    <t>Гончарів</t>
  </si>
  <si>
    <t>Жуків</t>
  </si>
  <si>
    <t>Герасимів</t>
  </si>
  <si>
    <t>Хотимир</t>
  </si>
  <si>
    <t>ТП-34-256</t>
  </si>
  <si>
    <t>Яківка</t>
  </si>
  <si>
    <t>Долинська СЕЕМ</t>
  </si>
  <si>
    <t>Івано-Франківська СЕЕМ</t>
  </si>
  <si>
    <t>Коломийська СЕЕМ</t>
  </si>
  <si>
    <r>
      <t xml:space="preserve">на 2026 рік </t>
    </r>
    <r>
      <rPr>
        <b/>
        <sz val="14"/>
        <color rgb="FFFF0000"/>
        <rFont val="Arial Cyr"/>
        <charset val="204"/>
      </rPr>
      <t>друга черга</t>
    </r>
  </si>
  <si>
    <t>Цех ракеток</t>
  </si>
  <si>
    <t>Тисів</t>
  </si>
  <si>
    <t>Болехів</t>
  </si>
  <si>
    <t>Підбереж</t>
  </si>
  <si>
    <t>Кальна</t>
  </si>
  <si>
    <t>Міжріччя</t>
  </si>
  <si>
    <t>ТП-25-456 №1</t>
  </si>
  <si>
    <t>РП-25-2 №1</t>
  </si>
  <si>
    <t>РП-25-1 №2</t>
  </si>
  <si>
    <t>ТП-25-538</t>
  </si>
  <si>
    <t>РП-25-1 №1</t>
  </si>
  <si>
    <t>ТП-25-456 №2</t>
  </si>
  <si>
    <t>Виноград 35/10 кВ</t>
  </si>
  <si>
    <t>Ворона</t>
  </si>
  <si>
    <t>Отинія</t>
  </si>
  <si>
    <t>Виноград</t>
  </si>
  <si>
    <t>Камінне</t>
  </si>
  <si>
    <t>Лісна Слобідка 35/10 кВ</t>
  </si>
  <si>
    <t>Мала Кам'янка</t>
  </si>
  <si>
    <t>Раківчик-1</t>
  </si>
  <si>
    <t>СЕЕМ</t>
  </si>
  <si>
    <t>Підсумок</t>
  </si>
  <si>
    <r>
      <t xml:space="preserve">на 2026 рік </t>
    </r>
    <r>
      <rPr>
        <b/>
        <sz val="14"/>
        <color rgb="FFFF0000"/>
        <rFont val="Arial Cyr"/>
        <charset val="204"/>
      </rPr>
      <t>третя черга</t>
    </r>
  </si>
  <si>
    <t>ТП-24-508-1</t>
  </si>
  <si>
    <t>ТП-24-15</t>
  </si>
  <si>
    <t>ТП-24-492</t>
  </si>
  <si>
    <t>ТП-24-512-2</t>
  </si>
  <si>
    <t>ТП-24-510-2</t>
  </si>
  <si>
    <t>ТП-24-67</t>
  </si>
  <si>
    <t>ТП-24-300</t>
  </si>
  <si>
    <t>ТП-24-428-2</t>
  </si>
  <si>
    <t>ТП-24-272-2</t>
  </si>
  <si>
    <t>ТП-24-435</t>
  </si>
  <si>
    <t>Нафтобурмаш 35/6 кВ</t>
  </si>
  <si>
    <t>РП-25-5 №1</t>
  </si>
  <si>
    <t>ТП-25-466</t>
  </si>
  <si>
    <t>ТП-25-500</t>
  </si>
  <si>
    <t>ЗТП-25-419</t>
  </si>
  <si>
    <r>
      <t xml:space="preserve">на 2026 рік </t>
    </r>
    <r>
      <rPr>
        <b/>
        <sz val="14"/>
        <color rgb="FFFF0000"/>
        <rFont val="Arial Cyr"/>
        <charset val="204"/>
      </rPr>
      <t>четверта черга</t>
    </r>
  </si>
  <si>
    <t>ЦНДЛ 35/10 кВ</t>
  </si>
  <si>
    <t>ТП-24-203</t>
  </si>
  <si>
    <t>ТП-24-75</t>
  </si>
  <si>
    <t>ТП-24-51-1</t>
  </si>
  <si>
    <t>ТП-24-51-2</t>
  </si>
  <si>
    <t>ТП-25-501 №1</t>
  </si>
  <si>
    <t>ТП-25-560</t>
  </si>
  <si>
    <t>ТП-25-501 №2</t>
  </si>
  <si>
    <t>ТП-25-526</t>
  </si>
  <si>
    <t>Епіцентр</t>
  </si>
  <si>
    <t>Дренажні труби 35/6 кВ</t>
  </si>
  <si>
    <t>ТП-26-65</t>
  </si>
  <si>
    <t>РП-26-8 №2</t>
  </si>
  <si>
    <t>РП-26-11</t>
  </si>
  <si>
    <t>Нижній Вербіж 35/10 кВ</t>
  </si>
  <si>
    <t>Долини</t>
  </si>
  <si>
    <t>ПС Романівка</t>
  </si>
  <si>
    <t>Вербіж</t>
  </si>
  <si>
    <t>Гвіздець 35/10 кВ</t>
  </si>
  <si>
    <t xml:space="preserve">Слобідка  </t>
  </si>
  <si>
    <t>Рогиня</t>
  </si>
  <si>
    <t>Росохач</t>
  </si>
  <si>
    <t>м.Гвіздець</t>
  </si>
  <si>
    <t xml:space="preserve">Гвіздець </t>
  </si>
  <si>
    <t>Пороги 35/10 кВ</t>
  </si>
  <si>
    <t>РП-19-1</t>
  </si>
  <si>
    <t>ТП-19-299-1</t>
  </si>
  <si>
    <t>Пороги</t>
  </si>
  <si>
    <t>ТП-19-299-2</t>
  </si>
  <si>
    <t>Богородчанська СЕЕМ</t>
  </si>
  <si>
    <t>ТП-21-273</t>
  </si>
  <si>
    <t>Романівка 35/10/6 кВ</t>
  </si>
  <si>
    <t>ТП-26-17-1</t>
  </si>
  <si>
    <t>Воскресінці</t>
  </si>
  <si>
    <t>Грушів</t>
  </si>
  <si>
    <t>Товмачик 35/10 кВ</t>
  </si>
  <si>
    <t>Товмачик</t>
  </si>
  <si>
    <t>Нижнє</t>
  </si>
  <si>
    <t>ТП-26-33</t>
  </si>
  <si>
    <t>РП-26-1</t>
  </si>
  <si>
    <t>Сільмаш 110/6 кВ</t>
  </si>
  <si>
    <t>РП-26-3</t>
  </si>
  <si>
    <t>ТП-26-146-1</t>
  </si>
  <si>
    <t>Гардинна фабрика</t>
  </si>
  <si>
    <t>ТП-26-119</t>
  </si>
  <si>
    <r>
      <t xml:space="preserve">на 2026 рік </t>
    </r>
    <r>
      <rPr>
        <b/>
        <sz val="14"/>
        <color rgb="FFFF0000"/>
        <rFont val="Arial Cyr"/>
        <charset val="204"/>
      </rPr>
      <t>шоста черга</t>
    </r>
  </si>
  <si>
    <r>
      <t xml:space="preserve">на 2026 рік </t>
    </r>
    <r>
      <rPr>
        <b/>
        <sz val="14"/>
        <color rgb="FFFF0000"/>
        <rFont val="Arial Cyr"/>
        <charset val="204"/>
      </rPr>
      <t>п'ята черга</t>
    </r>
  </si>
  <si>
    <t>ТП-19-209</t>
  </si>
  <si>
    <t>ТП-19-6</t>
  </si>
  <si>
    <t>Космач 35/10 кВ</t>
  </si>
  <si>
    <t>Текуча</t>
  </si>
  <si>
    <t xml:space="preserve">Космач   </t>
  </si>
  <si>
    <t>Брусторив</t>
  </si>
  <si>
    <t>Шешори</t>
  </si>
  <si>
    <t>Черганівка</t>
  </si>
  <si>
    <t>Берлінек</t>
  </si>
  <si>
    <t>В.Рожен</t>
  </si>
  <si>
    <t>КСМ 35/10 кВ</t>
  </si>
  <si>
    <t>ТП-29-21</t>
  </si>
  <si>
    <t>ТП-29-186</t>
  </si>
  <si>
    <t>Хомяківка</t>
  </si>
  <si>
    <t>РП-24-2-1</t>
  </si>
  <si>
    <t>Крихівці</t>
  </si>
  <si>
    <t>РП-24-2-2</t>
  </si>
  <si>
    <t>Одаї 110/10 кВ</t>
  </si>
  <si>
    <t>Кривотули</t>
  </si>
  <si>
    <t>Марківці</t>
  </si>
  <si>
    <t>Слобідка</t>
  </si>
  <si>
    <t>Підпечари 35/10 кВ</t>
  </si>
  <si>
    <t>Газопровід</t>
  </si>
  <si>
    <t>Підлужжя</t>
  </si>
  <si>
    <r>
      <t xml:space="preserve">на 2026 рік </t>
    </r>
    <r>
      <rPr>
        <b/>
        <sz val="14"/>
        <color rgb="FFFF0000"/>
        <rFont val="Arial Cyr"/>
        <charset val="204"/>
      </rPr>
      <t>сьома черга</t>
    </r>
  </si>
  <si>
    <r>
      <t xml:space="preserve">на 2026 рік </t>
    </r>
    <r>
      <rPr>
        <b/>
        <sz val="14"/>
        <color rgb="FFFF0000"/>
        <rFont val="Arial Cyr"/>
        <charset val="204"/>
      </rPr>
      <t>восьма черга</t>
    </r>
  </si>
  <si>
    <t>Надвірна 35/6 кВ</t>
  </si>
  <si>
    <t>Млин</t>
  </si>
  <si>
    <t>Ліцей</t>
  </si>
  <si>
    <t>Місто</t>
  </si>
  <si>
    <t>Лісозавод</t>
  </si>
  <si>
    <t>Потік</t>
  </si>
  <si>
    <t>Залужжя</t>
  </si>
  <si>
    <t>Черче</t>
  </si>
  <si>
    <t>Училище</t>
  </si>
  <si>
    <t>Діброва 35/10 кВ</t>
  </si>
  <si>
    <t>Сарники</t>
  </si>
  <si>
    <t>Вигода</t>
  </si>
  <si>
    <t>Юнашків</t>
  </si>
  <si>
    <t>Діброва</t>
  </si>
  <si>
    <t>ТП-31-319</t>
  </si>
  <si>
    <t>Дуба 35/10 кВ</t>
  </si>
  <si>
    <t>Князівське</t>
  </si>
  <si>
    <t>Ріпне</t>
  </si>
  <si>
    <t>Стецева 35/10 кВ</t>
  </si>
  <si>
    <t>Стецева</t>
  </si>
  <si>
    <t>Підвисока</t>
  </si>
  <si>
    <t>Русів</t>
  </si>
  <si>
    <t>Красноставці</t>
  </si>
  <si>
    <t>Комбікормовий завод</t>
  </si>
  <si>
    <t>Фруктосховище</t>
  </si>
  <si>
    <t>Острів</t>
  </si>
  <si>
    <t>Сапогів</t>
  </si>
  <si>
    <t>Бовшів</t>
  </si>
  <si>
    <t>Кукільники</t>
  </si>
  <si>
    <t>Вербилівці 35/10 кВ</t>
  </si>
  <si>
    <t>Путятинці</t>
  </si>
  <si>
    <t>Вербилівці</t>
  </si>
  <si>
    <t>Потічок</t>
  </si>
  <si>
    <t>Промкомбінат</t>
  </si>
  <si>
    <t>Драгасимів</t>
  </si>
  <si>
    <t>Кулачин 35/10 кВ</t>
  </si>
  <si>
    <t>Широка</t>
  </si>
  <si>
    <t>Водокачка</t>
  </si>
  <si>
    <t>Садок</t>
  </si>
  <si>
    <t>Трофанівка 35/10 кВ</t>
  </si>
  <si>
    <t>Балинці</t>
  </si>
  <si>
    <t>ЗТП-15-293</t>
  </si>
  <si>
    <t>Яблуниця</t>
  </si>
  <si>
    <t>Войтул</t>
  </si>
  <si>
    <t>Кремінці</t>
  </si>
  <si>
    <t>Колиба</t>
  </si>
  <si>
    <t>Беркут</t>
  </si>
  <si>
    <t>Верх</t>
  </si>
  <si>
    <t>ТП-35-266 Т-2</t>
  </si>
  <si>
    <t>ТП-35-27</t>
  </si>
  <si>
    <r>
      <t xml:space="preserve">на 2026 рік </t>
    </r>
    <r>
      <rPr>
        <b/>
        <sz val="14"/>
        <color rgb="FFFF0000"/>
        <rFont val="Arial Cyr"/>
        <charset val="204"/>
      </rPr>
      <t>дев'ята черга</t>
    </r>
  </si>
  <si>
    <t>Міжгір'я 35/10 кВ</t>
  </si>
  <si>
    <t>Міжгір'я</t>
  </si>
  <si>
    <t>РП-19-1 №1</t>
  </si>
  <si>
    <t>ТП-19-204</t>
  </si>
  <si>
    <t>ТП-212</t>
  </si>
  <si>
    <t>Вовчинець</t>
  </si>
  <si>
    <t>Автопарк</t>
  </si>
  <si>
    <t>ТП-24-592</t>
  </si>
  <si>
    <t>Печеніжин 35/10 кВ</t>
  </si>
  <si>
    <t>Ключів</t>
  </si>
  <si>
    <t>Марківка</t>
  </si>
  <si>
    <t>Молодятин</t>
  </si>
  <si>
    <t>Сопів</t>
  </si>
  <si>
    <t>Коршів 35/10 кВ</t>
  </si>
  <si>
    <t>Богородичин</t>
  </si>
  <si>
    <t>Коршів</t>
  </si>
  <si>
    <t>Ліски</t>
  </si>
  <si>
    <t>Перегінськ 110/35/10 кВ</t>
  </si>
  <si>
    <t>Вильхівка</t>
  </si>
  <si>
    <t>Перегінськ-2</t>
  </si>
  <si>
    <t>Ясень</t>
  </si>
  <si>
    <t>Красне</t>
  </si>
  <si>
    <t>Перегінськ 35/10 кВ</t>
  </si>
  <si>
    <t>Закерничне</t>
  </si>
  <si>
    <t>ЗТП-32-96</t>
  </si>
  <si>
    <t>Говерла 35/10 кВ</t>
  </si>
  <si>
    <t>Чорногора</t>
  </si>
  <si>
    <t>ТП-35-273</t>
  </si>
  <si>
    <t>Рибне</t>
  </si>
  <si>
    <t>Делятин 35/10 кВ</t>
  </si>
  <si>
    <t>Посіч</t>
  </si>
  <si>
    <t>ТП-35-108</t>
  </si>
  <si>
    <t>Делятин</t>
  </si>
  <si>
    <r>
      <t xml:space="preserve">на 2026 рік </t>
    </r>
    <r>
      <rPr>
        <b/>
        <sz val="14"/>
        <color rgb="FFFF0000"/>
        <rFont val="Arial Cyr"/>
        <charset val="204"/>
      </rPr>
      <t>десята черга</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</si>
</sst>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Cyr"/>
      <charset val="204"/>
    </font>
    <font>
      <b/>
      <sz val="14"/>
      <name val="Arial Cyr"/>
      <family val="2"/>
      <charset val="204"/>
    </font>
    <font>
      <sz val="8"/>
      <name val="Arial Cyr"/>
      <charset val="204"/>
    </font>
    <font>
      <sz val="14"/>
      <name val="Arial Cyr"/>
      <family val="2"/>
      <charset val="204"/>
    </font>
    <font>
      <sz val="14"/>
      <name val="Arial Cyr"/>
      <charset val="204"/>
    </font>
    <font>
      <b/>
      <sz val="14"/>
      <name val="Arial Cyr"/>
      <charset val="204"/>
    </font>
    <font>
      <b/>
      <sz val="14"/>
      <color rgb="FFFF0000"/>
      <name val="Arial Cyr"/>
      <charset val="204"/>
    </font>
    <font>
      <sz val="14"/>
      <color theme="0"/>
      <name val="Arial Cyr"/>
      <family val="2"/>
      <charset val="204"/>
    </font>
    <font>
      <sz val="14"/>
      <color theme="0"/>
      <name val="Arial Cyr"/>
      <charset val="204"/>
    </font>
    <font>
      <sz val="14"/>
      <color theme="1"/>
      <name val="Arial Cyr"/>
      <charset val="204"/>
    </font>
    <font>
      <b/>
      <sz val="14"/>
      <color theme="0"/>
      <name val="Arial Cyr"/>
      <charset val="204"/>
    </font>
  </fonts>
  <fills count="7">
    <fill>
      <patternFill patternType="none"/>
    </fill>
    <fill>
      <patternFill patternType="gray125"/>
    </fill>
    <fill>
      <patternFill patternType="solid">
        <fgColor theme="0"/>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theme="4"/>
      </patternFill>
    </fill>
    <fill>
      <patternFill patternType="solid">
        <fgColor theme="4"/>
        <bgColor indexed="64"/>
      </patternFill>
    </fill>
  </fills>
  <borders count="13">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right style="medium">
        <color indexed="64"/>
      </right>
      <top/>
      <bottom style="medium">
        <color indexed="64"/>
      </bottom>
      <diagonal/>
    </border>
  </borders>
  <cellStyleXfs count="1">
    <xf numFmtId="0" fontId="0" fillId="0" borderId="0"/>
  </cellStyleXfs>
  <cellXfs count="111">
    <xf numFmtId="0" fontId="0" fillId="0" borderId="0" xfId="0"/>
    <xf numFmtId="0" fontId="1" fillId="0" borderId="0" xfId="0" applyFont="1" applyFill="1"/>
    <xf numFmtId="0" fontId="3" fillId="0" borderId="0" xfId="0" applyFont="1" applyFill="1" applyAlignment="1">
      <alignment horizontal="left"/>
    </xf>
    <xf numFmtId="0" fontId="3" fillId="0" borderId="0" xfId="0" applyNumberFormat="1" applyFont="1" applyFill="1"/>
    <xf numFmtId="0" fontId="3" fillId="0" borderId="0" xfId="0" applyFont="1" applyFill="1" applyBorder="1" applyAlignment="1">
      <alignment vertical="center"/>
    </xf>
    <xf numFmtId="0" fontId="1" fillId="2" borderId="0" xfId="0" applyFont="1" applyFill="1"/>
    <xf numFmtId="0" fontId="3" fillId="0" borderId="0" xfId="0" applyFont="1" applyFill="1"/>
    <xf numFmtId="0" fontId="3" fillId="2" borderId="0" xfId="0" applyFont="1" applyFill="1"/>
    <xf numFmtId="1" fontId="3" fillId="0" borderId="0" xfId="0" applyNumberFormat="1" applyFont="1" applyFill="1" applyBorder="1" applyAlignment="1">
      <alignment vertical="center"/>
    </xf>
    <xf numFmtId="1" fontId="1" fillId="0" borderId="0" xfId="0" applyNumberFormat="1" applyFont="1" applyFill="1" applyBorder="1" applyAlignment="1">
      <alignment vertical="center"/>
    </xf>
    <xf numFmtId="0" fontId="4" fillId="0" borderId="2" xfId="0" applyFont="1" applyFill="1" applyBorder="1" applyAlignment="1">
      <alignment horizontal="center" vertical="center" wrapText="1"/>
    </xf>
    <xf numFmtId="1" fontId="1"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1" fontId="3" fillId="0" borderId="0" xfId="0" applyNumberFormat="1" applyFont="1" applyFill="1" applyBorder="1" applyAlignment="1">
      <alignment horizontal="center" vertical="center"/>
    </xf>
    <xf numFmtId="0" fontId="3" fillId="0" borderId="0" xfId="0" applyFont="1" applyFill="1"/>
    <xf numFmtId="1" fontId="3" fillId="0" borderId="3" xfId="0" applyNumberFormat="1" applyFont="1" applyBorder="1" applyAlignment="1">
      <alignment horizontal="center" vertical="center"/>
    </xf>
    <xf numFmtId="0" fontId="1" fillId="0" borderId="11" xfId="0" applyFont="1" applyFill="1" applyBorder="1"/>
    <xf numFmtId="0" fontId="3" fillId="0" borderId="0" xfId="0" applyFont="1" applyFill="1" applyBorder="1"/>
    <xf numFmtId="0" fontId="3" fillId="0" borderId="0" xfId="0" applyNumberFormat="1" applyFont="1" applyFill="1" applyBorder="1"/>
    <xf numFmtId="0" fontId="3" fillId="0" borderId="0" xfId="0" applyFont="1" applyFill="1" applyBorder="1" applyAlignment="1">
      <alignment horizontal="left"/>
    </xf>
    <xf numFmtId="0" fontId="3" fillId="0" borderId="0" xfId="0" applyFont="1" applyFill="1" applyBorder="1" applyAlignment="1">
      <alignment horizontal="center" vertical="center" wrapText="1"/>
    </xf>
    <xf numFmtId="1" fontId="1" fillId="0" borderId="11" xfId="0" applyNumberFormat="1" applyFont="1" applyFill="1" applyBorder="1" applyAlignment="1">
      <alignment horizontal="center" vertical="center"/>
    </xf>
    <xf numFmtId="1" fontId="1" fillId="0" borderId="11" xfId="0" applyNumberFormat="1" applyFont="1" applyFill="1" applyBorder="1" applyAlignment="1">
      <alignment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1" fillId="0" borderId="0" xfId="0" applyFont="1" applyFill="1" applyBorder="1"/>
    <xf numFmtId="0" fontId="4" fillId="0" borderId="3" xfId="0" applyFont="1" applyFill="1" applyBorder="1" applyAlignment="1">
      <alignment horizontal="center" vertical="center"/>
    </xf>
    <xf numFmtId="1" fontId="4" fillId="0" borderId="3" xfId="0" applyNumberFormat="1"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xf numFmtId="0" fontId="4" fillId="0" borderId="12" xfId="0" applyFont="1" applyFill="1" applyBorder="1" applyAlignment="1">
      <alignment horizontal="center" vertical="center"/>
    </xf>
    <xf numFmtId="1" fontId="5"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xf>
    <xf numFmtId="0" fontId="5" fillId="5" borderId="1" xfId="0" applyFont="1" applyFill="1" applyBorder="1" applyAlignment="1">
      <alignment horizontal="center" vertical="center" wrapText="1"/>
    </xf>
    <xf numFmtId="0" fontId="5" fillId="5" borderId="10" xfId="0" applyFont="1" applyFill="1" applyBorder="1" applyAlignment="1">
      <alignment horizontal="center" vertical="center"/>
    </xf>
    <xf numFmtId="1" fontId="4" fillId="3" borderId="3" xfId="0" applyNumberFormat="1"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3" xfId="0" applyFont="1" applyFill="1" applyBorder="1" applyAlignment="1">
      <alignment horizontal="center" vertical="center"/>
    </xf>
    <xf numFmtId="1" fontId="4" fillId="4" borderId="3" xfId="0" applyNumberFormat="1" applyFont="1" applyFill="1" applyBorder="1" applyAlignment="1">
      <alignment horizontal="center" vertical="center"/>
    </xf>
    <xf numFmtId="0" fontId="4" fillId="4" borderId="3" xfId="0" applyFont="1" applyFill="1" applyBorder="1" applyAlignment="1">
      <alignment horizontal="center" vertical="center" wrapText="1"/>
    </xf>
    <xf numFmtId="0" fontId="4" fillId="4" borderId="3" xfId="0" applyFont="1" applyFill="1" applyBorder="1" applyAlignment="1">
      <alignment horizontal="center" vertical="center"/>
    </xf>
    <xf numFmtId="1" fontId="4" fillId="3" borderId="2" xfId="0" applyNumberFormat="1"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2" xfId="0" applyFont="1" applyFill="1" applyBorder="1" applyAlignment="1">
      <alignment horizontal="center" vertical="center"/>
    </xf>
    <xf numFmtId="1" fontId="4" fillId="0" borderId="2" xfId="0" applyNumberFormat="1" applyFont="1" applyBorder="1" applyAlignment="1">
      <alignment horizontal="center" vertical="center"/>
    </xf>
    <xf numFmtId="0" fontId="4" fillId="0" borderId="9" xfId="0" applyFont="1" applyFill="1" applyBorder="1" applyAlignment="1">
      <alignment horizontal="center" vertical="center"/>
    </xf>
    <xf numFmtId="0" fontId="4" fillId="0" borderId="2" xfId="0" applyFont="1" applyBorder="1" applyAlignment="1">
      <alignment horizontal="center" vertical="center"/>
    </xf>
    <xf numFmtId="0" fontId="4" fillId="0" borderId="5" xfId="0" applyFont="1" applyFill="1" applyBorder="1" applyAlignment="1">
      <alignment horizontal="center" vertical="center"/>
    </xf>
    <xf numFmtId="0" fontId="5" fillId="5" borderId="10" xfId="0" applyFont="1" applyFill="1" applyBorder="1" applyAlignment="1">
      <alignment horizontal="center" vertical="center" wrapText="1"/>
    </xf>
    <xf numFmtId="0" fontId="4" fillId="0" borderId="2" xfId="0" applyFont="1" applyBorder="1" applyAlignment="1">
      <alignment horizontal="center" vertical="center" wrapText="1"/>
    </xf>
    <xf numFmtId="0" fontId="9" fillId="0" borderId="7" xfId="0" applyFont="1" applyFill="1" applyBorder="1" applyAlignment="1">
      <alignment horizontal="center" vertical="center" wrapText="1"/>
    </xf>
    <xf numFmtId="1" fontId="9" fillId="0" borderId="7"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1" fontId="10" fillId="0" borderId="6" xfId="0" applyNumberFormat="1" applyFont="1" applyFill="1" applyBorder="1" applyAlignment="1">
      <alignment horizontal="center" vertical="center" wrapText="1"/>
    </xf>
    <xf numFmtId="0" fontId="10" fillId="0" borderId="6" xfId="0" applyFont="1" applyFill="1" applyBorder="1" applyAlignment="1">
      <alignment horizontal="center" vertical="center" wrapText="1"/>
    </xf>
    <xf numFmtId="0" fontId="3" fillId="0" borderId="9" xfId="0" applyFont="1" applyFill="1" applyBorder="1" applyAlignment="1">
      <alignment horizontal="center" vertical="center"/>
    </xf>
    <xf numFmtId="0" fontId="5" fillId="0" borderId="0" xfId="0" applyFont="1" applyFill="1" applyBorder="1"/>
    <xf numFmtId="1" fontId="5" fillId="0" borderId="0" xfId="0" applyNumberFormat="1" applyFont="1" applyFill="1" applyBorder="1" applyAlignment="1">
      <alignment vertical="center"/>
    </xf>
    <xf numFmtId="1" fontId="5" fillId="0" borderId="0"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wrapText="1"/>
    </xf>
    <xf numFmtId="1" fontId="4" fillId="0" borderId="0" xfId="0" applyNumberFormat="1" applyFont="1" applyFill="1" applyBorder="1" applyAlignment="1">
      <alignment vertical="center"/>
    </xf>
    <xf numFmtId="1" fontId="4" fillId="0" borderId="0" xfId="0" applyNumberFormat="1" applyFont="1" applyFill="1" applyBorder="1" applyAlignment="1">
      <alignment horizontal="center" vertical="center"/>
    </xf>
    <xf numFmtId="1"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0" xfId="0" applyFont="1" applyFill="1" applyBorder="1" applyAlignment="1">
      <alignment horizontal="center" vertical="center"/>
    </xf>
    <xf numFmtId="1" fontId="4" fillId="0" borderId="5"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0" xfId="0" applyFont="1" applyFill="1"/>
    <xf numFmtId="1" fontId="4" fillId="0" borderId="5"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1" fontId="4" fillId="0" borderId="2" xfId="0" applyNumberFormat="1" applyFont="1" applyFill="1" applyBorder="1" applyAlignment="1">
      <alignment horizontal="center" vertical="center"/>
    </xf>
    <xf numFmtId="0" fontId="4" fillId="0" borderId="0" xfId="0" applyNumberFormat="1" applyFont="1" applyFill="1"/>
    <xf numFmtId="0" fontId="4" fillId="0" borderId="0" xfId="0" applyFont="1" applyFill="1" applyAlignment="1">
      <alignment horizontal="left"/>
    </xf>
    <xf numFmtId="0" fontId="4" fillId="0" borderId="8" xfId="0" applyFont="1" applyBorder="1"/>
    <xf numFmtId="0" fontId="9" fillId="0" borderId="8" xfId="0" applyFont="1" applyFill="1" applyBorder="1" applyAlignment="1">
      <alignment horizontal="center" vertical="center" wrapText="1"/>
    </xf>
    <xf numFmtId="0" fontId="9" fillId="0" borderId="8" xfId="0" applyNumberFormat="1" applyFont="1" applyFill="1" applyBorder="1" applyAlignment="1">
      <alignment horizontal="center" vertical="center" wrapText="1"/>
    </xf>
    <xf numFmtId="0" fontId="3" fillId="0" borderId="0" xfId="0" applyFont="1" applyFill="1" applyAlignment="1">
      <alignment wrapText="1"/>
    </xf>
    <xf numFmtId="0" fontId="4" fillId="0" borderId="3"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1" fontId="4" fillId="0" borderId="2" xfId="0" applyNumberFormat="1" applyFont="1" applyBorder="1" applyAlignment="1">
      <alignment horizontal="center" vertical="center" wrapText="1"/>
    </xf>
    <xf numFmtId="0" fontId="4" fillId="0" borderId="7" xfId="0" applyFont="1" applyFill="1" applyBorder="1" applyAlignment="1">
      <alignment horizontal="center" vertical="center" wrapText="1"/>
    </xf>
    <xf numFmtId="0" fontId="4" fillId="0" borderId="9" xfId="0" applyFont="1" applyFill="1" applyBorder="1" applyAlignment="1">
      <alignment horizontal="center" vertical="center" wrapText="1"/>
    </xf>
    <xf numFmtId="1" fontId="4" fillId="0" borderId="3" xfId="0" applyNumberFormat="1" applyFont="1" applyBorder="1" applyAlignment="1">
      <alignment horizontal="center" vertical="center"/>
    </xf>
    <xf numFmtId="0" fontId="4" fillId="0" borderId="5"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3" xfId="0" applyFont="1" applyBorder="1" applyAlignment="1">
      <alignment horizontal="center" vertical="center"/>
    </xf>
    <xf numFmtId="0" fontId="8" fillId="0" borderId="3" xfId="0" applyFont="1" applyBorder="1" applyAlignment="1">
      <alignment horizontal="center" vertical="center"/>
    </xf>
    <xf numFmtId="0" fontId="3" fillId="0" borderId="5" xfId="0" applyNumberFormat="1" applyFont="1" applyFill="1" applyBorder="1" applyAlignment="1">
      <alignment horizontal="center" vertical="center"/>
    </xf>
    <xf numFmtId="0" fontId="10" fillId="5" borderId="12" xfId="0" applyFont="1" applyFill="1" applyBorder="1" applyAlignment="1">
      <alignment horizontal="center" vertical="center" wrapText="1"/>
    </xf>
    <xf numFmtId="1" fontId="10" fillId="5" borderId="1" xfId="0"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5" borderId="1" xfId="0" applyFont="1" applyFill="1" applyBorder="1" applyAlignment="1">
      <alignment horizontal="center" vertical="center"/>
    </xf>
    <xf numFmtId="0" fontId="10" fillId="5" borderId="10" xfId="0" applyFont="1" applyFill="1" applyBorder="1" applyAlignment="1">
      <alignment horizontal="center" vertical="center"/>
    </xf>
    <xf numFmtId="0" fontId="3" fillId="0" borderId="9" xfId="0" applyNumberFormat="1" applyFont="1" applyFill="1" applyBorder="1" applyAlignment="1">
      <alignment horizontal="center" vertical="center"/>
    </xf>
    <xf numFmtId="1" fontId="3" fillId="0" borderId="2" xfId="0" applyNumberFormat="1" applyFont="1" applyBorder="1" applyAlignment="1">
      <alignment horizontal="center" vertical="center"/>
    </xf>
    <xf numFmtId="0" fontId="4" fillId="0" borderId="5" xfId="0" applyNumberFormat="1" applyFont="1" applyFill="1" applyBorder="1" applyAlignment="1">
      <alignment horizontal="center" vertical="center"/>
    </xf>
    <xf numFmtId="0" fontId="4" fillId="0" borderId="9" xfId="0" applyNumberFormat="1" applyFont="1" applyFill="1" applyBorder="1" applyAlignment="1">
      <alignment horizontal="center" vertical="center"/>
    </xf>
    <xf numFmtId="0" fontId="7" fillId="0" borderId="3" xfId="0" applyFont="1" applyBorder="1" applyAlignment="1">
      <alignment horizontal="center" vertical="center"/>
    </xf>
    <xf numFmtId="0" fontId="10" fillId="6" borderId="8" xfId="0" applyFont="1" applyFill="1" applyBorder="1" applyAlignment="1">
      <alignment horizontal="center" vertical="center" wrapText="1"/>
    </xf>
    <xf numFmtId="0" fontId="10" fillId="6" borderId="7" xfId="0" applyFont="1" applyFill="1" applyBorder="1" applyAlignment="1">
      <alignment horizontal="center" vertical="center" wrapText="1"/>
    </xf>
  </cellXfs>
  <cellStyles count="1">
    <cellStyle name="Звичайний" xfId="0" builtinId="0"/>
  </cellStyles>
  <dxfs count="178">
    <dxf>
      <font>
        <b/>
        <i val="0"/>
        <strike val="0"/>
        <condense val="0"/>
        <extend val="0"/>
        <outline val="0"/>
        <shadow val="0"/>
        <u val="none"/>
        <vertAlign val="baseline"/>
        <sz val="14"/>
        <color theme="0"/>
        <name val="Arial Cyr"/>
        <charset val="204"/>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4"/>
        <color theme="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right/>
        <top style="medium">
          <color indexed="64"/>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style="medium">
          <color indexed="64"/>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charset val="204"/>
        <scheme val="none"/>
      </font>
      <numFmt numFmtId="0" formatCode="General"/>
      <fill>
        <patternFill patternType="none">
          <fgColor indexed="64"/>
          <bgColor indexed="65"/>
        </patternFill>
      </fill>
      <alignment horizontal="center" vertical="center" textRotation="0" indent="0" justifyLastLine="0" shrinkToFit="0" readingOrder="0"/>
      <border diagonalUp="0" diagonalDown="0" outline="0">
        <left/>
        <right style="medium">
          <color indexed="64"/>
        </right>
        <top style="medium">
          <color indexed="64"/>
        </top>
        <bottom style="medium">
          <color indexed="64"/>
        </bottom>
      </border>
    </dxf>
    <dxf>
      <border outline="0">
        <top style="medium">
          <color indexed="64"/>
        </top>
      </border>
    </dxf>
    <dxf>
      <border outline="0">
        <left style="medium">
          <color indexed="64"/>
        </left>
        <right style="medium">
          <color indexed="64"/>
        </right>
        <top style="medium">
          <color indexed="64"/>
        </top>
        <bottom style="medium">
          <color indexed="64"/>
        </bottom>
      </border>
    </dxf>
    <dxf>
      <alignment horizontal="center" vertical="center" textRotation="0" indent="0" justifyLastLine="0" shrinkToFit="0" readingOrder="0"/>
    </dxf>
    <dxf>
      <border outline="0">
        <bottom style="medium">
          <color indexed="64"/>
        </bottom>
      </border>
    </dxf>
    <dxf>
      <font>
        <b/>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style="medium">
          <color indexed="64"/>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charset val="204"/>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style="medium">
          <color indexed="64"/>
        </right>
        <top style="medium">
          <color indexed="64"/>
        </top>
        <bottom style="medium">
          <color indexed="64"/>
        </bottom>
        <vertical style="medium">
          <color indexed="64"/>
        </vertical>
        <horizontal style="medium">
          <color indexed="64"/>
        </horizontal>
      </border>
    </dxf>
    <dxf>
      <border>
        <top style="medium">
          <color indexed="64"/>
        </top>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bottom/>
        <vertical style="medium">
          <color indexed="64"/>
        </vertical>
        <horizontal style="medium">
          <color indexed="64"/>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family val="2"/>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family val="2"/>
        <charset val="204"/>
        <scheme val="none"/>
      </font>
      <numFmt numFmtId="1" formatCode="0"/>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family val="2"/>
        <charset val="204"/>
        <scheme val="none"/>
      </font>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family val="2"/>
        <charset val="204"/>
        <scheme val="none"/>
      </font>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family val="2"/>
        <charset val="204"/>
        <scheme val="none"/>
      </font>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family val="2"/>
        <charset val="204"/>
        <scheme val="none"/>
      </font>
      <alignment horizontal="center" vertical="center"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family val="2"/>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family val="2"/>
        <charset val="204"/>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style="medium">
          <color indexed="64"/>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4"/>
        <color theme="0"/>
        <name val="Arial Cyr"/>
        <charset val="204"/>
        <scheme val="none"/>
      </font>
      <fill>
        <patternFill patternType="solid">
          <fgColor theme="4"/>
          <bgColor theme="4"/>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charset val="204"/>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style="medium">
          <color indexed="64"/>
        </top>
        <bottom style="medium">
          <color indexed="64"/>
        </bottom>
      </border>
    </dxf>
    <dxf>
      <border outline="0">
        <top style="medium">
          <color indexed="64"/>
        </top>
      </border>
    </dxf>
    <dxf>
      <font>
        <strike val="0"/>
        <outline val="0"/>
        <shadow val="0"/>
        <u val="none"/>
        <vertAlign val="baseline"/>
        <sz val="14"/>
        <color auto="1"/>
        <name val="Arial Cyr"/>
        <charset val="204"/>
        <scheme val="none"/>
      </font>
    </dxf>
    <dxf>
      <border outline="0">
        <left style="medium">
          <color indexed="64"/>
        </left>
        <right style="medium">
          <color indexed="64"/>
        </right>
        <top style="medium">
          <color indexed="64"/>
        </top>
        <bottom style="medium">
          <color indexed="64"/>
        </bottom>
      </border>
    </dxf>
    <dxf>
      <font>
        <strike val="0"/>
        <outline val="0"/>
        <shadow val="0"/>
        <u val="none"/>
        <vertAlign val="baseline"/>
        <sz val="14"/>
        <color auto="1"/>
        <name val="Arial Cyr"/>
        <charset val="204"/>
        <scheme val="none"/>
      </font>
    </dxf>
    <dxf>
      <border outline="0">
        <bottom style="medium">
          <color indexed="64"/>
        </bottom>
      </border>
    </dxf>
    <dxf>
      <font>
        <b/>
        <i val="0"/>
        <strike val="0"/>
        <condense val="0"/>
        <extend val="0"/>
        <outline val="0"/>
        <shadow val="0"/>
        <u val="none"/>
        <vertAlign val="baseline"/>
        <sz val="14"/>
        <color auto="1"/>
        <name val="Arial Cyr"/>
        <charset val="204"/>
        <scheme val="none"/>
      </font>
      <fill>
        <patternFill patternType="solid">
          <fgColor theme="4"/>
          <bgColor theme="4"/>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right style="medium">
          <color indexed="64"/>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numFmt numFmtId="1" formatCode="0"/>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charset val="204"/>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medium">
          <color indexed="64"/>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4"/>
        <color auto="1"/>
        <name val="Arial Cyr"/>
        <charset val="204"/>
        <scheme val="none"/>
      </font>
      <fill>
        <patternFill patternType="solid">
          <fgColor theme="4"/>
          <bgColor theme="4"/>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style="medium">
          <color indexed="64"/>
        </bottom>
      </border>
    </dxf>
    <dxf>
      <font>
        <strike val="0"/>
        <outline val="0"/>
        <shadow val="0"/>
        <u val="none"/>
        <vertAlign val="baseline"/>
        <sz val="14"/>
        <color auto="1"/>
        <name val="Arial Cyr"/>
        <charset val="204"/>
        <scheme val="none"/>
      </font>
    </dxf>
    <dxf>
      <font>
        <strike val="0"/>
        <outline val="0"/>
        <shadow val="0"/>
        <u val="none"/>
        <vertAlign val="baseline"/>
        <sz val="14"/>
        <color auto="1"/>
        <name val="Arial Cyr"/>
        <charset val="204"/>
        <scheme val="none"/>
      </font>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style="medium">
          <color indexed="64"/>
        </top>
        <bottom style="medium">
          <color indexed="64"/>
        </bottom>
      </border>
    </dxf>
    <dxf>
      <border outline="0">
        <top style="medium">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4"/>
        <color auto="1"/>
        <name val="Arial Cyr"/>
        <charset val="204"/>
        <scheme val="none"/>
      </font>
    </dxf>
    <dxf>
      <border outline="0">
        <bottom style="medium">
          <color indexed="64"/>
        </bottom>
      </border>
    </dxf>
    <dxf>
      <font>
        <b/>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4"/>
        <color auto="1"/>
        <name val="Arial Cyr"/>
        <charset val="204"/>
        <scheme val="none"/>
      </font>
      <numFmt numFmtId="1" formatCode="0"/>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strike val="0"/>
        <outline val="0"/>
        <shadow val="0"/>
        <u val="none"/>
        <vertAlign val="baseline"/>
        <sz val="14"/>
        <color auto="1"/>
        <name val="Arial Cyr"/>
        <charset val="204"/>
        <scheme val="none"/>
      </font>
      <alignment horizontal="center" vertical="center" textRotation="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numFmt numFmtId="1" formatCode="0"/>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strike val="0"/>
        <outline val="0"/>
        <shadow val="0"/>
        <u val="none"/>
        <vertAlign val="baseline"/>
        <sz val="14"/>
        <color auto="1"/>
        <name val="Arial Cyr"/>
        <charset val="204"/>
        <scheme val="none"/>
      </font>
      <alignment horizontal="center" vertical="center" textRotation="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numFmt numFmtId="1" formatCode="0"/>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strike val="0"/>
        <outline val="0"/>
        <shadow val="0"/>
        <u val="none"/>
        <vertAlign val="baseline"/>
        <sz val="14"/>
        <color auto="1"/>
        <name val="Arial Cyr"/>
        <charset val="204"/>
        <scheme val="none"/>
      </font>
      <alignment horizontal="center" vertical="center" textRotation="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numFmt numFmtId="1" formatCode="0"/>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strike val="0"/>
        <outline val="0"/>
        <shadow val="0"/>
        <u val="none"/>
        <vertAlign val="baseline"/>
        <sz val="14"/>
        <color auto="1"/>
        <name val="Arial Cyr"/>
        <charset val="204"/>
        <scheme val="none"/>
      </font>
      <alignment horizontal="center" vertical="center" textRotation="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strike val="0"/>
        <outline val="0"/>
        <shadow val="0"/>
        <u val="none"/>
        <vertAlign val="baseline"/>
        <sz val="14"/>
        <color auto="1"/>
        <name val="Arial Cyr"/>
        <charset val="204"/>
        <scheme val="none"/>
      </font>
      <alignment horizontal="center" vertical="center" textRotation="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font>
        <strike val="0"/>
        <outline val="0"/>
        <shadow val="0"/>
        <u val="none"/>
        <vertAlign val="baseline"/>
        <sz val="14"/>
        <color auto="1"/>
        <name val="Arial Cyr"/>
        <charset val="204"/>
        <scheme val="none"/>
      </font>
      <alignment horizontal="center" vertical="center" textRotation="0"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medium">
          <color indexed="64"/>
        </right>
        <top style="medium">
          <color indexed="64"/>
        </top>
        <bottom/>
      </border>
    </dxf>
    <dxf>
      <font>
        <b val="0"/>
        <i val="0"/>
        <strike val="0"/>
        <condense val="0"/>
        <extend val="0"/>
        <outline val="0"/>
        <shadow val="0"/>
        <u val="none"/>
        <vertAlign val="baseline"/>
        <sz val="14"/>
        <color auto="1"/>
        <name val="Arial Cyr"/>
        <charset val="204"/>
        <scheme val="none"/>
      </font>
      <fill>
        <patternFill patternType="none">
          <fgColor indexed="64"/>
          <bgColor indexed="65"/>
        </patternFill>
      </fill>
      <alignment horizontal="center" vertical="center" textRotation="0" indent="0" justifyLastLine="0" shrinkToFit="0" readingOrder="0"/>
      <border diagonalUp="0" diagonalDown="0" outline="0">
        <left/>
        <right style="medium">
          <color indexed="64"/>
        </right>
        <top style="medium">
          <color indexed="64"/>
        </top>
        <bottom style="medium">
          <color indexed="64"/>
        </bottom>
      </border>
    </dxf>
    <dxf>
      <border>
        <top style="medium">
          <color indexed="64"/>
        </top>
      </border>
    </dxf>
    <dxf>
      <alignment horizontal="center"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4"/>
        <color auto="1"/>
        <name val="Arial Cyr"/>
        <charset val="204"/>
        <scheme val="none"/>
      </font>
      <alignment horizontal="center" vertical="center" textRotation="0" indent="0" justifyLastLine="0" shrinkToFit="0" readingOrder="0"/>
    </dxf>
    <dxf>
      <border>
        <bottom style="medium">
          <color indexed="64"/>
        </bottom>
      </border>
    </dxf>
    <dxf>
      <font>
        <b/>
        <i val="0"/>
        <strike val="0"/>
        <condense val="0"/>
        <extend val="0"/>
        <outline val="0"/>
        <shadow val="0"/>
        <u val="none"/>
        <vertAlign val="baseline"/>
        <sz val="14"/>
        <color auto="1"/>
        <name val="Arial Cyr"/>
        <charset val="204"/>
        <scheme val="none"/>
      </font>
      <fill>
        <patternFill patternType="solid">
          <fgColor theme="4"/>
          <bgColor theme="4"/>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86;&#1082;&#1091;&#1084;&#1077;&#1085;&#1090;&#1080;/&#1043;&#1088;&#1072;&#1092;&#1110;&#1082;&#1080;/&#1043;&#1040;&#1042;%20i%20&#1040;&#1063;&#1056;/&#1043;&#1055;&#1042;/&#1043;&#1055;&#1042;%202026/&#1043;&#1055;&#1042;%20&#1083;&#1110;&#1090;&#1086;-2026%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Всі приєднання"/>
      <sheetName val="Абонентські приєднання"/>
      <sheetName val="ГПВ літо 2026"/>
      <sheetName val="Не вимикаємо"/>
    </sheetNames>
    <sheetDataSet>
      <sheetData sheetId="0">
        <row r="4">
          <cell r="D4" t="str">
            <v>БПФ 110/10 кВ</v>
          </cell>
          <cell r="G4" t="str">
            <v>ТП-23-45</v>
          </cell>
          <cell r="P4">
            <v>229</v>
          </cell>
          <cell r="R4" t="str">
            <v>Долина (І.Котляревського, Нафтовиків, Незалежності, Полюляка)</v>
          </cell>
          <cell r="S4" t="str">
            <v>Населення, школа, д/садок, поліція</v>
          </cell>
        </row>
        <row r="5">
          <cell r="D5" t="str">
            <v>БПФ 110/10 кВ</v>
          </cell>
          <cell r="G5" t="str">
            <v>Гроклін Долина</v>
          </cell>
          <cell r="P5">
            <v>1</v>
          </cell>
          <cell r="R5" t="str">
            <v>Долина (Обліски)</v>
          </cell>
          <cell r="S5" t="str">
            <v>Склади</v>
          </cell>
        </row>
        <row r="6">
          <cell r="D6" t="str">
            <v>БПФ 110/10 кВ</v>
          </cell>
          <cell r="G6" t="str">
            <v>ТП-23-310</v>
          </cell>
          <cell r="P6">
            <v>3</v>
          </cell>
          <cell r="R6" t="str">
            <v>Долина (Молодіжна, Обліски)</v>
          </cell>
          <cell r="S6" t="str">
            <v>Малі підприємства</v>
          </cell>
        </row>
        <row r="7">
          <cell r="D7" t="str">
            <v>БПФ 110/10 кВ</v>
          </cell>
          <cell r="G7" t="str">
            <v>Карпатська деревина</v>
          </cell>
          <cell r="P7">
            <v>1</v>
          </cell>
          <cell r="R7" t="str">
            <v>Долина (Обліски)</v>
          </cell>
          <cell r="S7" t="str">
            <v>Малі підприємства</v>
          </cell>
        </row>
        <row r="8">
          <cell r="D8" t="str">
            <v>БПФ 110/10 кВ</v>
          </cell>
          <cell r="G8" t="str">
            <v>Гуртівня</v>
          </cell>
          <cell r="P8">
            <v>1</v>
          </cell>
          <cell r="R8" t="str">
            <v>Долина (Обліски)</v>
          </cell>
          <cell r="S8" t="str">
            <v>Малі підприємства</v>
          </cell>
        </row>
        <row r="9">
          <cell r="D9" t="str">
            <v>Долина 110/35/6 кВ</v>
          </cell>
          <cell r="G9" t="str">
            <v>Долина</v>
          </cell>
          <cell r="P9">
            <v>1658</v>
          </cell>
          <cell r="R9" t="str">
            <v>Долина ( Антоновича, А.Міцкевича, А.Шептицького, Антоновича, Будівельна, Будівельників, В.Івасюка, В.Пачовського, В.Стефаника, Верховинця, Д.Вітовського, Д.Галицького, Д.Донцова, Заозерна, Зелена, І.Котляревського, І.Франка, Космонавтів, Красінського, Левинського, Мазурика, Медична, Миру, Нова, О.Пчілки, Оболонська, П.Орлика, Підлівче, Поповича, Привокзальна, Рошкевич, С.Крушельницької, Сумська, У.Кармелюка, Устияновича), Долина (А.Міцкевича, Антоновича, В.Романюка, Лаврищева, Медична, О.Грицей), Мала Тур'я (Полуванки), Новичка ( ТОВ Сад, В.Баюрака, Гайова, Гірська, Глушка, Горбового, Єсєніна, Загір'я, М.Коцюбинського, Н.Кобринської, Новичка, П.Калнишевського, Р.Шухевича, Світанкова, Солеварна, Сонячна, Шубинця), Оболоння (В.Пачовського, Миру, Одиниця, Підзапуст, Приміська, Т.Шевченка)</v>
          </cell>
          <cell r="S9" t="str">
            <v>Населення, малі підприємства</v>
          </cell>
        </row>
        <row r="10">
          <cell r="D10" t="str">
            <v>Долина 110/35/6 кВ</v>
          </cell>
          <cell r="G10" t="str">
            <v>Техснаб-1</v>
          </cell>
          <cell r="P10">
            <v>1</v>
          </cell>
          <cell r="R10" t="str">
            <v>Долина (У.Кармелюка)</v>
          </cell>
          <cell r="S10" t="str">
            <v>НГВУ Долинафтогаз, склади</v>
          </cell>
        </row>
        <row r="11">
          <cell r="D11" t="str">
            <v>Долина 110/35/6 кВ</v>
          </cell>
          <cell r="G11" t="str">
            <v>Техснаб-2</v>
          </cell>
          <cell r="P11">
            <v>1</v>
          </cell>
          <cell r="R11" t="str">
            <v>Долина (У.Кармелюка)</v>
          </cell>
          <cell r="S11" t="str">
            <v>НГВУ Долинафтогаз, склади</v>
          </cell>
        </row>
        <row r="12">
          <cell r="D12" t="str">
            <v>Ільці 110/35/10 кВ</v>
          </cell>
          <cell r="G12" t="str">
            <v>Ільці</v>
          </cell>
          <cell r="P12">
            <v>1400</v>
          </cell>
          <cell r="R12" t="str">
            <v>Верховина (Артема Скульського, Б.Хмельницького, Багни, В.Чорновола, Грабовець, Гуцульського Повстання, Жаб'євська, Жаб'євський потік, Карпатська, Коваля, Кривець, Кушнірівка, М.Грушевського, М.Коцюбинського, Магурка, Малий Грабовець, Молодіжна, О.Довбуша, Підобіч, Плай, Площі, Пониполяка, Ставкова), Замагора (Випчинка, Випчінка, Долина, Підкринта), Ільці (Великий Затінок, Витвицького, Вісімдесят дев'ятого, Гідності, Голиці, Гостинна, Грабовець, Гуцульська, Данилюків потік, Запідки, Затінок, Зелена, І.Франка, Колядницька, Лісова, Малий затінок, Миру, Міжбудівська, Молодіжна, Набережна, Небесної сотні, Незалежності, Підлісна, Підпогар, Площі, Погар, Рогатинський потік, Скоревича, Сумарівка, Тиха, Ткача, Ткачука, Флесівка, Центр, Центральна), Красник (Гонтарівка, Кошарище, Манчука Онуфрія, Підкринта, Підкринта 2, Робітнича), Микуличин (Підстрім)</v>
          </cell>
          <cell r="S12" t="str">
            <v>Населення</v>
          </cell>
        </row>
        <row r="13">
          <cell r="D13" t="str">
            <v>Ільці 110/35/10 кВ</v>
          </cell>
          <cell r="G13" t="str">
            <v>Волова</v>
          </cell>
          <cell r="P13">
            <v>148</v>
          </cell>
          <cell r="R13" t="str">
            <v>Волова (Кізя, Центр, Чорний Потік), Ільці (Голиці), Кривопілля (Волова, Кізя, Крива, Ляхівка, Ропяник, Стаїще, Чорний потік), Стаїще (Роп'яник, Центр)</v>
          </cell>
          <cell r="S13" t="str">
            <v>Населення</v>
          </cell>
        </row>
        <row r="14">
          <cell r="D14" t="str">
            <v>Ільці 110/35/10 кВ</v>
          </cell>
          <cell r="G14" t="str">
            <v>Буркут</v>
          </cell>
          <cell r="P14">
            <v>1395</v>
          </cell>
          <cell r="R14" t="str">
            <v>Бистрець (Ганківка, Гаптівка, Дитул, Довгі толоки, Затінок, Кошарище, Ліщина, Нижній Дитул, Підгаджина, Підзатінок, Потічок, Професорівка, Росиш, Сигельба, Улога, Хатище, Центр, Черлений, Чорнишивський, Чорнишівський Потік, Явір'я), Буркут (Центр), Верховина (-), Дземброня (Берестечко, Горби, Деритемчик, Дземброня, За Рікою, Кошарище, Миколаївка, Могурівка, Нижнє Берестечко, Нижня Дземброня, Підгорби, Площа, Подини, Потік, Потічки, Степанський, Центр), Зелене (Берда, Боргиня, Валило, Гнила, Гнилець, Дике поле, Завій, Лудовець, Підугорський, Подороватий, Присліп, Скорушнянка, Топільче, Центр, Центро-1, Центро-2, Явірник), Ільці (Великий Затінок, Запідки, Затінок, Теофіла Киселівського, Фірас, Центр), Красник (В.Зузяка, Глобус, Дружби, Зарічна, Заріччя, І.Франка, Кичера, Кошарище, Л.Українки, Луг, М.Грушевського, Манчука Онуфрія, Містечко, Молодіжна, Незалежності, Підкострича, Підкринта, Підкринта 2, Підкринта-1, Плай, Потік, Робітнича, Садова, Січових Стрільців, Федівка, Фірас, Центр), Топільче (Валило, Невідомо, Топільче-1, Топільче-2), Явірник (Берда, Погорілець, Подороватий, Центр, Шибене)</v>
          </cell>
          <cell r="S14" t="str">
            <v>Населення</v>
          </cell>
        </row>
        <row r="15">
          <cell r="D15" t="str">
            <v>Ільці 110/35/10 кВ</v>
          </cell>
          <cell r="G15" t="str">
            <v>Голиці</v>
          </cell>
          <cell r="P15">
            <v>53</v>
          </cell>
          <cell r="R15" t="str">
            <v>Ільці (Голиці, Затінок, Карпатська, Лісова, Малий затінок, Малозатінська, Центральна)</v>
          </cell>
          <cell r="S15" t="str">
            <v>Населення</v>
          </cell>
        </row>
        <row r="16">
          <cell r="D16" t="str">
            <v>Ільці 110/35/10 кВ</v>
          </cell>
          <cell r="G16" t="str">
            <v>Перевал</v>
          </cell>
          <cell r="P16">
            <v>608</v>
          </cell>
          <cell r="R16" t="str">
            <v>Великий Ходак (Замкова, Міжгірна, Привітна, С.Бандери, Центр), Ільці (Голиці, Лісова, Ходак), Кривопілля (Буківєн, Буков'ян, В.Ходак, Дебрі, Діл, Згарчин, Коротенький, Крива, Малий Ходак, Перевал, Підкострича, Поля, Ропяник, Середній Грунь, Середній Ходак, Стаїще, Центр), Стаїще (Роп'яник, Центр), Ворохта (Говерлянська)</v>
          </cell>
          <cell r="S16" t="str">
            <v>Населення</v>
          </cell>
        </row>
        <row r="17">
          <cell r="D17" t="str">
            <v>Космач 35/10 кВ</v>
          </cell>
          <cell r="G17" t="str">
            <v>Текуча</v>
          </cell>
          <cell r="P17">
            <v>1199</v>
          </cell>
          <cell r="R17" t="str">
            <v>Акрешори (Акриширська, Буковина, Гнилиця, Гори, Городи, Грунь, Карперник, Косів, Лазок, Морданівка, Олізлово, Підгай, Центр), Космач (В.Чорновола, Ведмежий, Гаршиця, І.Франка, Медвежий, Мел, Погір, Рунок, Рушір, Рушірська, С.Дикунового, Т.Шевченка, Царина, Центр), Текуча (Акрин, БАЛОБАН, Баня, Гнилиця, Мартишів, Підакрин, Підгай, Полянка, Сухий потік, Френчели, Центр, Центральна)</v>
          </cell>
          <cell r="S17" t="str">
            <v>Населення</v>
          </cell>
        </row>
        <row r="18">
          <cell r="D18" t="str">
            <v>Космач 35/10 кВ</v>
          </cell>
          <cell r="G18" t="str">
            <v xml:space="preserve">Космач   </v>
          </cell>
          <cell r="P18">
            <v>1974</v>
          </cell>
          <cell r="R18" t="str">
            <v>Космач (Багна, Бані, Буди, Буківська, Буковець, В.Чорновола, Варвадин, Ведмежа, Ведмежий, Віпчинка, Гавина, Горішнє, Грунь, Діл, Дощяний, Завоєли, Завояли, Запогариця, Згарєнка, Зуса, І.Франка, Ісаєва, Клифа, Лішів, М.Боб'яка, Медвежий, Мел, Незалежності, Никоришиного, О.Довбуша, Патріарха В.Романюка, Патріарха Володимера, Перелуки, Підбуковець, Підділ, Плаюц, Плаюци, Погір, Почоса, Прокіреци, Рунок, С.Бандери, С.Ковпака, С.Петлюри, Ставник, Ставницька, Т.Шевченка, Ф.Колесси, Царина, Центр, Черешенька, Штуца)</v>
          </cell>
          <cell r="S18" t="str">
            <v>Населення</v>
          </cell>
        </row>
        <row r="19">
          <cell r="D19" t="str">
            <v>Космач 35/10 кВ</v>
          </cell>
          <cell r="G19" t="str">
            <v>Брусторив</v>
          </cell>
          <cell r="P19">
            <v>1425</v>
          </cell>
          <cell r="R19" t="str">
            <v>Брустурів (Брусний, Вишний, Вишний 2, Вишній 1, Грунь, Долина, Заверх, Кичера, Луг, Мацило, Підбрусний, Ровенька, Село, Середний, Царина, Центр), Космач (Облаз), Прокурава (Горіще, Рівня, Село), Річка (Брусний, Підбуківець-2, Погар, Середній), Шепіт (Безвінний, Буковець, Буков'яли, Вижнє поле, Грунь, Кичира, Кородистий, Костеївський потік, Лисничка, Палагнюки, Пантириш, Підкородистий, Підпантериж, Підпантериш, Підріжжя, Рунок, Скрипки, Центр, Черешенька, Шепіт)</v>
          </cell>
          <cell r="S19" t="str">
            <v>Населення</v>
          </cell>
        </row>
        <row r="20">
          <cell r="D20" t="str">
            <v>Космач 35/10 кВ</v>
          </cell>
          <cell r="G20" t="str">
            <v>Шешори</v>
          </cell>
          <cell r="P20">
            <v>1698</v>
          </cell>
          <cell r="R20" t="str">
            <v>Брустурів (Мацило), Космач (В.Чорновола, Грунь, Діл, І.Франка, О.Довбуша, Облаз, Рушірська, Сиглін, Т.Шевченка, Царина, Центр), Прокурава (Барани, Бардівка, Беріг, Біля Мосту, Боднарево, Віпчина, Гига, Горіще, Грекулів, Григівська, Грунь, Заріччя, Калинівка, Кут, Кутівка, Лаз, Мочера, Подерей, Посіч, Потік, Прогорти, Прочерть, Рівня, Рушів, Село, Центр), Шешори (Б.Хмельницького, Брусняк, В.Стефаника, В.Чорновола, Велике Заріччя, Возова, Воїнів УПА, Вуглерка, Г.Василащук, Г.Сковороди, Глигул, Грабівка, Демки, Демне, Демня, Демя, Є.Коновальця, Заворітська, Заворіття, І.Богуна, І.Мазепи, І.Франка, Кордон, Л.Українки, Лугова, М.Грушевського, М.Заріччя, Межиброди, Межибродська, Мочерки, О.Вишні, О.Довбуша, Осередок, П.Сагайдачного, П.Скоропадського, Першотравнева, Петричака, Піонерська, Р.Шухевича, Радул, Рогожинського, С.Бандери, Самбір, Т.Шевченка, Тиха, Царина, Центр, Якобівка, Якобівська)</v>
          </cell>
          <cell r="S20" t="str">
            <v>Населення</v>
          </cell>
        </row>
        <row r="21">
          <cell r="D21" t="str">
            <v>Дренажні труби 35/6 кВ</v>
          </cell>
          <cell r="G21" t="str">
            <v>РП-26-5 №2</v>
          </cell>
          <cell r="P21">
            <v>1</v>
          </cell>
          <cell r="R21" t="str">
            <v>Коломия (І.Мазепи)</v>
          </cell>
          <cell r="S21" t="str">
            <v>Підприємства</v>
          </cell>
        </row>
        <row r="22">
          <cell r="D22" t="str">
            <v>Дренажні труби 35/6 кВ</v>
          </cell>
          <cell r="G22" t="str">
            <v>Завод №2 КТП-26-1</v>
          </cell>
          <cell r="P22">
            <v>1</v>
          </cell>
          <cell r="R22" t="str">
            <v>Коломия (Г.Тютюнника)</v>
          </cell>
          <cell r="S22" t="str">
            <v>Кафельний завод</v>
          </cell>
        </row>
        <row r="23">
          <cell r="D23" t="str">
            <v>Дренажні труби 35/6 кВ</v>
          </cell>
          <cell r="G23" t="str">
            <v>ТП-26-30</v>
          </cell>
          <cell r="P23">
            <v>62</v>
          </cell>
          <cell r="R23" t="str">
            <v>Корнич (Набережна), Королівка (Броварська, Заводська, І.Мазепи, Молодіжна), Ценява (Біля кар'єру)</v>
          </cell>
          <cell r="S23" t="str">
            <v>Населення</v>
          </cell>
        </row>
        <row r="24">
          <cell r="D24" t="str">
            <v>Дренажні труби 35/6 кВ</v>
          </cell>
          <cell r="G24" t="str">
            <v>Завод №4 КТП-26-1</v>
          </cell>
          <cell r="P24">
            <v>1</v>
          </cell>
          <cell r="R24" t="str">
            <v>Коломия (Г.Тютюнника)</v>
          </cell>
          <cell r="S24" t="str">
            <v>Кафельний завод</v>
          </cell>
        </row>
        <row r="25">
          <cell r="D25" t="str">
            <v>Дренажні труби 35/6 кВ</v>
          </cell>
          <cell r="G25" t="str">
            <v>ТП-26-14</v>
          </cell>
          <cell r="P25">
            <v>1</v>
          </cell>
          <cell r="R25" t="str">
            <v>Коломия (Г.Тютюнника)</v>
          </cell>
          <cell r="S25" t="str">
            <v>Кафельний завод, карєр</v>
          </cell>
        </row>
        <row r="26">
          <cell r="D26" t="str">
            <v>Дренажні труби 35/6 кВ</v>
          </cell>
          <cell r="G26" t="str">
            <v>Завод №2 КТП-26-2</v>
          </cell>
          <cell r="P26">
            <v>1</v>
          </cell>
          <cell r="R26" t="str">
            <v>Коломия (Г.Тютюнника)</v>
          </cell>
          <cell r="S26" t="str">
            <v>Кафельний завод</v>
          </cell>
        </row>
        <row r="27">
          <cell r="D27" t="str">
            <v>Дренажні труби 35/6 кВ</v>
          </cell>
          <cell r="G27" t="str">
            <v>Завод №4 КТП-26-2</v>
          </cell>
          <cell r="P27">
            <v>1</v>
          </cell>
          <cell r="R27" t="str">
            <v>Коломия (Г.Тютюнника)</v>
          </cell>
          <cell r="S27" t="str">
            <v>Кафельний завод</v>
          </cell>
        </row>
        <row r="28">
          <cell r="D28" t="str">
            <v>Дренажні труби 35/6 кВ</v>
          </cell>
          <cell r="G28" t="str">
            <v>ТП-26-65</v>
          </cell>
          <cell r="P28">
            <v>580</v>
          </cell>
          <cell r="R28" t="str">
            <v>Воскресинці (А.Міцкевича), Коломия (Василя Симоненка, Г.Тютюнника, І.Мазепи, О.Маковея, С.Воробкевича, С.Яричевського), Королівка (І.Мазепи)</v>
          </cell>
          <cell r="S28" t="str">
            <v>АЗС, Коломия бетон, малі підприємства, коледж, магазин ПАКО, ПрАТ “ДАТАГРУП”, Квант 2</v>
          </cell>
        </row>
        <row r="29">
          <cell r="D29" t="str">
            <v>Дренажні труби 35/6 кВ</v>
          </cell>
          <cell r="G29" t="str">
            <v>РП-26-8 №2</v>
          </cell>
          <cell r="P29">
            <v>108</v>
          </cell>
          <cell r="R29" t="str">
            <v>Коломия (І.Мазепи, Л.Гринюка, С.Яричевського), Королівка (Квіткова, Коломийська, Молодіжна, Молодіжна будова, Незалежності, Підгори, Приміська, Проектна, Спортивна)</v>
          </cell>
          <cell r="S29" t="str">
            <v>Населення, малі підприємства</v>
          </cell>
        </row>
        <row r="30">
          <cell r="D30" t="str">
            <v>Дренажні труби 35/6 кВ</v>
          </cell>
          <cell r="G30" t="str">
            <v>РП-26-11</v>
          </cell>
          <cell r="P30">
            <v>1136</v>
          </cell>
          <cell r="R30" t="str">
            <v>Коломия (І.Мазепи, О.Маковея)</v>
          </cell>
          <cell r="S30" t="str">
            <v>Населення, котельня</v>
          </cell>
        </row>
        <row r="31">
          <cell r="D31" t="str">
            <v>ЗБВК 35/6 кВ</v>
          </cell>
          <cell r="G31" t="str">
            <v>ЗБВК-1</v>
          </cell>
          <cell r="P31">
            <v>1</v>
          </cell>
          <cell r="R31" t="str">
            <v>Коломия (І.Шарлая)</v>
          </cell>
          <cell r="S31" t="str">
            <v>ТЗОВ "ЗПК" ЮМАС"</v>
          </cell>
        </row>
        <row r="32">
          <cell r="D32" t="str">
            <v>ЗБВК 35/6 кВ</v>
          </cell>
          <cell r="G32" t="str">
            <v>ТП-26-102 №1</v>
          </cell>
          <cell r="P32">
            <v>2</v>
          </cell>
          <cell r="R32" t="str">
            <v>Коломия (І.Шарлая)</v>
          </cell>
          <cell r="S32" t="str">
            <v>Населення</v>
          </cell>
        </row>
        <row r="33">
          <cell r="D33" t="str">
            <v>ЗБВК 35/6 кВ</v>
          </cell>
          <cell r="G33" t="str">
            <v>ТП-26-25</v>
          </cell>
          <cell r="P33">
            <v>159</v>
          </cell>
          <cell r="R33" t="str">
            <v>Коломия (І.Шарлая), Коломия (В.Самійленка, Волоська, Гордіенка, Залізнична, І.Підкови, І.Шарлая, Косачівська, М.Кривоноса, П.Мирного, С.Руданського), П'ядики (Руська)</v>
          </cell>
          <cell r="S33" t="str">
            <v>Населення</v>
          </cell>
        </row>
        <row r="34">
          <cell r="D34" t="str">
            <v>ЗБВК 35/6 кВ</v>
          </cell>
          <cell r="G34" t="str">
            <v>ЗБВК-2</v>
          </cell>
          <cell r="P34">
            <v>1</v>
          </cell>
          <cell r="R34" t="str">
            <v>Коломия (І.Шарлая)</v>
          </cell>
          <cell r="S34" t="str">
            <v>ТЗОВ "ЗПК" ЮМАС"</v>
          </cell>
        </row>
        <row r="35">
          <cell r="D35" t="str">
            <v>ЗБВК 35/6 кВ</v>
          </cell>
          <cell r="G35" t="str">
            <v>ТП-26-127</v>
          </cell>
          <cell r="P35">
            <v>446</v>
          </cell>
          <cell r="R35" t="str">
            <v>Коломия (Аеропортна, В.Авраменка, В.Кубійовича, В.Міліянчука, Вахнянина, Військова, Гранична, Д.Донцова, І.Сірка, І.Ткачука, І.Шарлая, К.Гордієнка, Кам'янецька, Косачівська, М.Капустинського, М.Кривоноса, М.Сарми-Соколовського, М.Чурай, Маланюка, Новоміська, О.Пушкіна, О.Соколовського, О.Теліги, Обертинська, Об'їздна, П.Дорошенка, П.Калнишевського, Полковника Топоровського, С.Петлюри, Сарми Соколовського, Северина Наливайка, Середня, Сотника Павлюка, Степова, Топоровського)</v>
          </cell>
          <cell r="S35" t="str">
            <v>Населення, ТзОВ "Вігор",  пп.Абомікс (Млин)</v>
          </cell>
        </row>
        <row r="36">
          <cell r="D36" t="str">
            <v>ЗБВК 35/6 кВ</v>
          </cell>
          <cell r="G36" t="str">
            <v>ТП-26-102 №2</v>
          </cell>
          <cell r="P36">
            <v>0</v>
          </cell>
          <cell r="R36" t="str">
            <v>Коломия (І.Шарлая)</v>
          </cell>
          <cell r="S36" t="str">
            <v>Комбінат</v>
          </cell>
        </row>
        <row r="37">
          <cell r="D37" t="str">
            <v>Романівка 35/10/6 кВ</v>
          </cell>
          <cell r="G37" t="str">
            <v>ТП-26-17-1</v>
          </cell>
          <cell r="P37">
            <v>2371</v>
          </cell>
          <cell r="R37" t="str">
            <v>Воскресинці (А.Міцкевича, Білейчука, Левади, Лугова, Молодіжна, П.Сагайдачного, Проектна, Р.Шухевича, С.Бандери, Чубинського), Коломия (А.Веделя, А.Кос-Анатольського, А.Малишка, А.Міцкевича, Б.Грінченка, В.Барвінського, В.Білозора, В.Дядинюка, В.Івасюка, В.Касіяна, В.Павлусевича, В.Сосюри, В.Чепіля, Вечірня, Вишнева, Вишневий, Воскресінецька, Г.Сковороди, Героїв АТО, Героїв УПА, Гуцульська, Д.Бортнянського, Д.Січинського, Дадинюка, Зарічна, Затишна, Зоряна, І.Бодруга, І.Мазепи, І.Миколайчука, І.Пулюя, І.Рєпіна, К.Стеценка, К.Устияновича, Кардинала Л.Гузара, Козакевича, Колодінського, Королівська, Косівська, Л.Бетховена, Л.Курбаса, Лозова, Лугова, М.Арсенича, М.Бенцаля, М.Вербицького, М.Гоголя, М.Голинського, М.Підгірянки, М.Рильського, М.Старицького, Максима Березовського, Марка Кропивницького, Млинська, Молодіжна, Н.Яремчука, О.Дучимінської, О.Кисілевської, О.Скалозуба, О.Скуби, Одеська, Окружна, Олени Пчілки, П.Ніщинського, П.Тичини, Пирогова, Покутська, Польова, Р.Грегіта, Р.Рубінгера, Р.Ставничого, Р.Фурика, Репіна, Родини Цісиків, С.Воробкевича, С.Гулака-Артемовського, С.Людкевича, Садова, Соборна, Сотника Мороза, Сотні Білого, Сотні Скуби, Сотні Спартана, Староміська, Стрийська, Т.Грушкевича, Т.Сенюка, Чернівецька, Чотового Бурі, Яблунівська)</v>
          </cell>
          <cell r="S37" t="str">
            <v>Населення; школи; садки</v>
          </cell>
        </row>
        <row r="38">
          <cell r="D38" t="str">
            <v>Романівка 35/10/6 кВ</v>
          </cell>
          <cell r="G38" t="str">
            <v>Воскресінці</v>
          </cell>
          <cell r="P38">
            <v>1559</v>
          </cell>
          <cell r="R38" t="str">
            <v>Воскресинці (А.Міцкевича, Білейчука, Віталія Кулінича, Загородна, Зелена, І.Франка, Коротка, Л.Гринюка, Л.Українки, Лугова, М.Черемшини, Марка Кропивницького, Молодіжна, П.Сагайдачного, Поліни, Прутська, Родини Побігущих, Січових Стрільців, Степанюка, Т.Шевченка, Шкільна), Коломия (А.Міцкевича, Д.Січинського, Марка Кропивницького), Корнич (В.Івасюка, В.Стуса, Галицька, І.Мазепи, І.Миколайчука, І.Франка, Клапчука, Коломийська, М.Грушевського, Молодіжна, О.Кобилянської, П.Сагайдачного, Чернівецька, Я.Галана), Королівка (А.Міцкевича, Гуцульська, Двірська, Заводська, Зелена, І.Мазепи, Квіткова, Л.Українки, Левада, Малинська, Млинська, Молодіжна, Польова, Спортивна, Т.Шевченка, Шкільна)</v>
          </cell>
          <cell r="S38" t="str">
            <v>ТзОВ "Консерваторія"; малі підприємства; населення</v>
          </cell>
        </row>
        <row r="39">
          <cell r="D39" t="str">
            <v>Романівка 35/10/6 кВ</v>
          </cell>
          <cell r="G39" t="str">
            <v>Грушів</v>
          </cell>
          <cell r="P39">
            <v>1350</v>
          </cell>
          <cell r="R39" t="str">
            <v>Воскресинці (Діброва, Запруття), Ганнів (Радутів), Грушів (І.Франка, Миру, Польова, Т.Шевченка), Дебеславці (В.Івасюка, В.Стефаника, Гончара, Діброва, І.Миколайчука, І.Франка, Л.Українки, Левада, Липницька, М.Черемшини, Н.Яремчука, О.Довбуша, О.Кобилянської, С.Бандери, Т.Шевченка, Українська, Шкільна), Залуччя (І.Франка, Клубна, Л.Українки, М.Черемшини, Миру, Набережна, О.Довбуша, О.Довженка, Поперечна, Т.Шевченка, Шкільна), Коломия (Колодінського), Корнич, Кропивище (Зелена, І.Франка, Кам'янецька, Л.Українки, Миру, Польова, Прикарпатська, Садова, Січових Стрільців, Т.Шевченка), Липники (Липницька, М.Черемшини), Пилипи (Зелена, І.Франка, Л.Українки, Миру, Прикарпатська, Садова, Січових Стрільців, Т.Шевченка, Українська), Тростянка (Б.Хмельницького, І.Франка, Л.Українки, Миру, Т.Шевченка)</v>
          </cell>
          <cell r="S39" t="str">
            <v>Населення; школи; садки, насосна станція, каналізаційні очисні споруди</v>
          </cell>
        </row>
        <row r="40">
          <cell r="D40" t="str">
            <v>Ланчин 35/10 кВ</v>
          </cell>
          <cell r="G40" t="str">
            <v>Гаврилівка</v>
          </cell>
          <cell r="P40">
            <v>1578</v>
          </cell>
          <cell r="R40" t="str">
            <v>Вишнівці (Незалежна), Гаврилівка (Верхня, Героїв Небесної Сотні, Луги, О.Довбуша, Перемоги, Поперечна, С.Ковпака, Т.Шевченка, Українська), Глинки (О.Довбуша, Т.Шевченка), Красна (Лаз Долішній, Лазок), Ланчин (Іваночка, Н.Яремчука, Під Ділком), Парище (Берегова, В.Комарова, Вітчизняна, Долина, Європейська, Жовтнева, Л.Українки, Миру, Набережна, Незалежності, Перемоги, Поруб, С.Бандери, С.Ковпака, С.Руднєва, Садова, Сиголка, Т.Шевченка, Українських Воїнів, Ю.Гагаріна), Середній Майдан (Б.Хмельницького, І.Мазепи, І.Франка, Л.Українки, Лісова, М.Грушевського, Незалежна, О.Довбуша, Садова, Т.Шевченка, Українська)</v>
          </cell>
          <cell r="S40" t="str">
            <v>Населення</v>
          </cell>
        </row>
        <row r="41">
          <cell r="D41" t="str">
            <v>Ланчин 35/10 кВ</v>
          </cell>
          <cell r="G41" t="str">
            <v>Ланчин</v>
          </cell>
          <cell r="P41">
            <v>1806</v>
          </cell>
          <cell r="R41" t="str">
            <v>Саджавка (Т.Шевченка, Українська), Ланчин (Академіка С.Корольова, Б.Хмельницького, В.Івасюка, В.Стуса, В.Чорновола, Василя Косюка, Вишнева, Героїв Крут, Горішна, Горішня, Є.Коновальця, Залізнична, Зарічна, Зелена, І.Мазепи, І.Миколайчука, І.Франка, Іваночка, Княгині Ольги, Кооперативна, Кринична, М.Грушевського, М.Левицького, М.Лисенка, М.Підгірянки, М.Черемшини, Небесної Сотні, Незалежна, Незалежності, Новопроектна, О.Білоуса, О.Довбуша, Об'їздна, Перемоги, Прикарпатська, Р.Шухевича, Річна, С.Бандери, С.Ковпака, С.Руднєва, Садова, Садовий, Свободи, Січових Стрільців, Стрелюка, Т.Шевченка, Тиха, Українська, Червона, Шкільна, Ю.Гагаріна, Ю.Федьковича, Я.Мудрого, 1 Травня, 30-річчя Перемоги, 40-річчя Перемоги)</v>
          </cell>
          <cell r="S41" t="str">
            <v>Населення; малі підприємства, лікарня</v>
          </cell>
        </row>
        <row r="42">
          <cell r="D42" t="str">
            <v>Ланчин 35/10 кВ</v>
          </cell>
          <cell r="G42" t="str">
            <v>Красна</v>
          </cell>
          <cell r="P42">
            <v>1762</v>
          </cell>
          <cell r="R42" t="str">
            <v>Верхній Майдан (Б.Хмельницького, Берегова, В.Стефаника, Володимира Великого, Дутки, Зелена, І.Мазепи, І.Франка, К.Василенко, Кринична, Л.Українки, Лісова, М.Грушевського, Миру, Молодіжна, Незалежності, Парцеля, Польова, Річкова, С.Бандери, Січових Стрільців, Соборна, Спортивна, Т.Шевченка, Ю.Дутка), Красна (Березова, Березови, В.Левицького, Гайова, Зелений Гай, Л.Українки, Лаз Горішній, Лаз Долішній, Лазок, Лазок Горішній, Лісова, Незалежності, О.Довбуша, Партизанська, Польова, Річкова, Річна, Садова, Січових Стрільців, Т.Шевченка), Ланчин (Залізнична, Княгині Ольги, Р.Шухевича), Лісна Велесниця (І.Франка, М.Грушевського), Парище (І.Франка, Л.Велесниця, М.Грушевського)</v>
          </cell>
          <cell r="S42" t="str">
            <v>Населення</v>
          </cell>
        </row>
        <row r="43">
          <cell r="D43" t="str">
            <v>Конюшки 35/10 кВ</v>
          </cell>
          <cell r="G43" t="str">
            <v>Явче</v>
          </cell>
          <cell r="P43">
            <v>123</v>
          </cell>
          <cell r="R43" t="str">
            <v>Березівка (Рогатинська ОТГ) (Кривуля, Кругла, Кут, Лиса, Хомина), Йосипівка (Зелена, Л.Українки, Т.Шевченка), Явче (Зелена)</v>
          </cell>
          <cell r="S43" t="str">
            <v>Населення</v>
          </cell>
        </row>
        <row r="44">
          <cell r="D44" t="str">
            <v>Конюшки 35/10 кВ</v>
          </cell>
          <cell r="G44" t="str">
            <v>Чагрів</v>
          </cell>
          <cell r="P44">
            <v>6</v>
          </cell>
          <cell r="R44" t="str">
            <v>Конюшки (Беревечки, Чагрівська), Насташине (Зелена Криниця)</v>
          </cell>
          <cell r="S44" t="str">
            <v>Населення, школа, газорозподільча станція</v>
          </cell>
        </row>
        <row r="45">
          <cell r="D45" t="str">
            <v>Конюшки 35/10 кВ</v>
          </cell>
          <cell r="G45" t="str">
            <v>Комплекс</v>
          </cell>
          <cell r="P45">
            <v>7</v>
          </cell>
          <cell r="R45" t="str">
            <v>Конюшки (Загора, Кооперативна, Церковна)</v>
          </cell>
          <cell r="S45" t="str">
            <v>Населення</v>
          </cell>
        </row>
        <row r="46">
          <cell r="D46" t="str">
            <v>Конюшки 35/10 кВ</v>
          </cell>
          <cell r="G46" t="str">
            <v>Конюшки</v>
          </cell>
          <cell r="P46">
            <v>407</v>
          </cell>
          <cell r="R46" t="str">
            <v>Конюшки (Беревечки, Галицька, Д.Галицького, Другі Беревечки, Заговда, Загора, Зарічна, Зелена, І.Мазепи, Л.Українки, Молодіжна, Рінь, Січових Стрільців, Т.Шевченка, Церковна, Чагрівська, Чумацький Шлях)</v>
          </cell>
          <cell r="S46" t="str">
            <v>Населення, школа, АТС</v>
          </cell>
        </row>
        <row r="47">
          <cell r="D47" t="str">
            <v>Конюшки 35/10 кВ</v>
          </cell>
          <cell r="G47" t="str">
            <v>Лучинці</v>
          </cell>
          <cell r="P47">
            <v>143</v>
          </cell>
          <cell r="R47" t="str">
            <v>Заливки (Заливки), Лучинці (Т.Шевченка), Уїзд (Центральна)</v>
          </cell>
          <cell r="S47" t="str">
            <v>Населення, Галпласт, СГВК "Уїзд"</v>
          </cell>
        </row>
        <row r="48">
          <cell r="D48" t="str">
            <v>Конюшки 35/10 кВ</v>
          </cell>
          <cell r="G48" t="str">
            <v>Бабухів</v>
          </cell>
          <cell r="P48">
            <v>711</v>
          </cell>
          <cell r="R48" t="str">
            <v>Бабухів (Б.Хмельницького, В.Стуса, В.Чорновола, Є.Коновальця, Зелена, І.Котляревського, І.Мазепи, І.Франка, Л.Українки, Молодіжна, Незалежності, О.Довбуша, Польова, С.Бандери, Садова, Т.Шевченка), Лучинці (Гайова, Заводська, Зелена, Л.Українки, Т.Шевченка)</v>
          </cell>
          <cell r="S48" t="str">
            <v>Населення, школа</v>
          </cell>
        </row>
        <row r="49">
          <cell r="D49" t="str">
            <v>Будилів 35/10 кВ</v>
          </cell>
          <cell r="G49" t="str">
            <v>Прутівка</v>
          </cell>
          <cell r="P49">
            <v>327</v>
          </cell>
          <cell r="R49" t="str">
            <v>Прутівка (Київська, Молодіжна, Садова, Т.Шевченка), Хутір-Будилів (Баронська, Будилівська, Космонавтів, М.Лисенка, Нова, Нова Дорога, Привокзальна, Прутівська)</v>
          </cell>
          <cell r="S49" t="str">
            <v>ТВМП "Явір"; пилорама</v>
          </cell>
        </row>
        <row r="50">
          <cell r="D50" t="str">
            <v>Будилів 35/10 кВ</v>
          </cell>
          <cell r="G50" t="str">
            <v>Кафельний цех</v>
          </cell>
          <cell r="P50">
            <v>974</v>
          </cell>
          <cell r="R50" t="str">
            <v>Видинів (Головна, Горіська, Долина, Лазок, Миколаївська, Набережна, Серафинець, Середня, Т.Шевченка, Церковна, Шкільна), Княже (Прутівська), Прутівка (В.Самійленка, Вишнева, Воєвідки, Залізнична, Залізнодорожна, І.Сірка, І.Франка, Кейвана, Козацька, Л.Сандуляка, Л.Українки, М.Грушевського, Молодіжна, Набережна, Надпрутна, О.Кобилянської, Покутська, Р.Шухевича, Січових Стрільців, Т.Шевченка), Хутір-Будилів (Косівська, Молодіжна)</v>
          </cell>
          <cell r="S50" t="str">
            <v>Населення</v>
          </cell>
        </row>
        <row r="51">
          <cell r="D51" t="str">
            <v>Будилів 35/10 кВ</v>
          </cell>
          <cell r="G51" t="str">
            <v>Залуччя</v>
          </cell>
          <cell r="P51">
            <v>910</v>
          </cell>
          <cell r="R51" t="str">
            <v>Горішнє Залуччя (В.Стефаника, Горіхова, І.Франка, М.Грушевського, М.Черемшини, Миру, Млинська, Перемоги, Підгірна, Садова, Т.Шевченка, Шкільна), Долішнє Залуччя (Баронська, В.Стефаника, Л.Українки, Миру, Перемоги, Підгірна, Спортивна, Т.Шевченка, Черемошська), Княже (М.Грушевського, Січових Стрільців)</v>
          </cell>
          <cell r="S51" t="str">
            <v>АЗС; приватні підприємства</v>
          </cell>
        </row>
        <row r="52">
          <cell r="D52" t="str">
            <v>Будилів 35/10 кВ</v>
          </cell>
          <cell r="G52" t="str">
            <v>Спиртзавод</v>
          </cell>
          <cell r="P52">
            <v>207</v>
          </cell>
          <cell r="R52" t="str">
            <v>Горішнє Залуччя, Долішнє Залуччя (Баронська, Заводська, Нова, Новонарізана, Новонарізна, Підгірна, Т.Шевченка)</v>
          </cell>
          <cell r="S52" t="str">
            <v>ТзОВ "Захід"; цегельний завод</v>
          </cell>
        </row>
        <row r="53">
          <cell r="D53" t="str">
            <v>Будилів 35/10 кВ</v>
          </cell>
          <cell r="G53" t="str">
            <v>ЗБК</v>
          </cell>
          <cell r="P53">
            <v>110</v>
          </cell>
          <cell r="R53" t="str">
            <v>Хутір-Будилів (Баронська, Будилівська, Косівська, Молодіжна)</v>
          </cell>
          <cell r="S53" t="str">
            <v xml:space="preserve">Населення; Ферма </v>
          </cell>
        </row>
        <row r="54">
          <cell r="D54" t="str">
            <v>Джурів 35/10 кВ</v>
          </cell>
          <cell r="G54" t="str">
            <v>Попельники</v>
          </cell>
          <cell r="P54">
            <v>350</v>
          </cell>
          <cell r="R54" t="str">
            <v>Попельники (Академіка С.Корольова, Вільховецька, Запотіцька, Зарінкова, Зарінська, Зозуликівська, І.Мазепи, Ломоносова, М.Грушевського, М.Залізняка, Миру, О.Довбуша, П.Тичини, С.Кузика, Садова, Спортивна, Т.Шевченка, 16 Липня), Тучапи (Карп'юка, Т.Шевченка)</v>
          </cell>
          <cell r="S54" t="str">
            <v>Населення, школа</v>
          </cell>
        </row>
        <row r="55">
          <cell r="D55" t="str">
            <v>Джурів 35/10 кВ</v>
          </cell>
          <cell r="G55" t="str">
            <v>Тучапи</v>
          </cell>
          <cell r="P55">
            <v>932</v>
          </cell>
          <cell r="R55" t="str">
            <v>Горішнє Залуччя (Перемоги), Драгасимів (Грицюка, К.Хобзея, Л.Українки, Нова, Новонарізна, Т.Шевченка, 17 Вересня), Княже (Зелена, І.Франка, М.Грушевського, М.Черемшини, Миронюка, Молодіжна, Н.Стефурак, Надчеремошна, Обочі, Прутівська, Січових Стрільців, Т.Шевченка, Черемошна, Ю.Гагаріна), Тучапи (Б.Хмельницького, В.Стефаника, Заставна, Заставнянська, І.Сірка, І.Франка, Кобилюка, Л.Українки, М.Грушевського, М.Черемшини, О.Довбуша, О.Кобилянської, Польова, Т.Шевченка, Хроновича, Церковна, Черемоша, Черемошна)</v>
          </cell>
          <cell r="S55" t="str">
            <v>Населення, школа</v>
          </cell>
        </row>
        <row r="56">
          <cell r="D56" t="str">
            <v>Джурів 35/10 кВ</v>
          </cell>
          <cell r="G56" t="str">
            <v>Прут</v>
          </cell>
          <cell r="P56">
            <v>535</v>
          </cell>
          <cell r="R56" t="str">
            <v>Рудники (Б.Хмельницького, В.Івасюка, В.Стефаника, В.Стуса, Героїв батальйону OPFOR, Зарінкова, І.Мазепи, І.Мічуріна, І.Франка, Л.Українки, Лугового, М.Грушевського, М.Черемшини, Молодіжна, Незалежності, О.Кобилянської, Перемоги, С.Бандери, С.Рубанця, Січових Стрільців, Т.Шевченка, Ф.Рубанця, Я.Галана, 1 Травня)</v>
          </cell>
          <cell r="S56" t="str">
            <v>Населення</v>
          </cell>
        </row>
        <row r="57">
          <cell r="D57" t="str">
            <v>Джурів 35/10 кВ</v>
          </cell>
          <cell r="G57" t="str">
            <v>Хімзавод</v>
          </cell>
          <cell r="P57">
            <v>220</v>
          </cell>
          <cell r="R57" t="str">
            <v>Джурів (В.Стефаника, В.Стуса, Веретище, Г.Хоткевича, Гордіївка, Замкова, Зелена, І.Франка, Коробін, Коробінська, Л.Українки, М.Шашкевича, Садова, Т.Шевченка, Толічина)</v>
          </cell>
          <cell r="S57" t="str">
            <v>Населення, цегельний завод</v>
          </cell>
        </row>
        <row r="58">
          <cell r="D58" t="str">
            <v>Джурів 35/10 кВ</v>
          </cell>
          <cell r="G58" t="str">
            <v>Рибниця</v>
          </cell>
          <cell r="P58">
            <v>554</v>
          </cell>
          <cell r="R58" t="str">
            <v>Джурів (А.Николюка, В.Івасюка, В.Чорновола, Глушкова, Гордіївка, Зарінкова, І.Мазепи, І.Франка, Коробінська, Л.Українки, М.Грушевського, М.Коцюбинського, М.Черемшини, М.Шашкевича, Миру, Н.Яремчука, О.Довбуша, О.Кобилянської, Січових Стрільців, Т.Шевченка)</v>
          </cell>
          <cell r="S58" t="str">
            <v>Населення, цегельний завод</v>
          </cell>
        </row>
        <row r="59">
          <cell r="D59" t="str">
            <v>Джурів 35/10 кВ</v>
          </cell>
          <cell r="G59" t="str">
            <v>Тростянець</v>
          </cell>
          <cell r="P59">
            <v>486</v>
          </cell>
          <cell r="R59" t="str">
            <v>Новоселиця (Зарінкова, Зелена, І.Франка, Космонавтів, Л.Українки, М.Коцюбинського, М.Черемшини, Миру, Млинська, Молодіжна, Перемоги, Річкова, Румигівська, Січових Стрільців, Т.Шевченка, Центральна, Церковна, Ю.Федьковича), Попельники (1 Грудня), Тростянець (Кути)</v>
          </cell>
          <cell r="S59" t="str">
            <v>Населення</v>
          </cell>
        </row>
        <row r="60">
          <cell r="D60" t="str">
            <v>Джурів 35/10 кВ</v>
          </cell>
          <cell r="G60" t="str">
            <v>Парк</v>
          </cell>
          <cell r="P60">
            <v>183</v>
          </cell>
          <cell r="R60" t="str">
            <v>Джурів (І.Франка), Попельники (В.Стуса, Джерельна, Запотіцька, Зарінська, М.Лисенка, М.Найдана, Т.Шевченка, Черемошна)</v>
          </cell>
          <cell r="S60" t="str">
            <v>Населення, малі підприємства</v>
          </cell>
        </row>
        <row r="61">
          <cell r="D61" t="str">
            <v>Заболотів 110/10 кВ</v>
          </cell>
          <cell r="G61" t="str">
            <v>Рудники</v>
          </cell>
          <cell r="P61">
            <v>1717</v>
          </cell>
          <cell r="R61" t="str">
            <v>Заболотів (Є.Коновальця, І.Франка, М.Грушевського, Січових Стрільців), Іллінці (Б.Хмельницького, Біля Манилючки, В.Стефаника, І.Франка, Іванчука, Л.Українки, М.Лисенка, М.Черемшини, Михайла Петрина, Молодіжна, Петровського, Пріски, Т.Шевченка, Центральна, Шкільна), Тростянець (Б.Хмельницького, Героїв Небесної Сотні, І.Франка, Колгоспна, Кути, Московська, Підгірна, Садова, Січових Стрільців, Старий кут, Т.Шевченка), Тулуків (В.Стефаника, В.Стуса, Зелена Діброва, І.Франка, Л.Українки, М.Вовчка, Млинівка, Молодіжна, Набережна, О.Кобилянської, Т.Шевченка)</v>
          </cell>
          <cell r="S61" t="str">
            <v>Населення</v>
          </cell>
        </row>
        <row r="62">
          <cell r="D62" t="str">
            <v>Заболотів 110/10 кВ</v>
          </cell>
          <cell r="G62" t="str">
            <v>ЗТП-33-296</v>
          </cell>
          <cell r="P62">
            <v>547</v>
          </cell>
          <cell r="R62" t="str">
            <v>Заболотів (А.Богданова, Б.Хмельницького, Базарна, Відродження, Залізнична, І.Франка, Крива, М.Грушевського, М.Черемшини, Надпрутна, Підкова, С.Бандери)</v>
          </cell>
          <cell r="S62" t="str">
            <v>Населення; пожежна частина, очисні споруди, водозабір</v>
          </cell>
        </row>
        <row r="63">
          <cell r="D63" t="str">
            <v>Заболотів 110/10 кВ</v>
          </cell>
          <cell r="G63" t="str">
            <v>Заболотів</v>
          </cell>
          <cell r="P63">
            <v>417</v>
          </cell>
          <cell r="R63" t="str">
            <v>Заболотів (А.Міцкевича, Б.Хмельницького, В.Стефаника, В.Стуса, Відродження, І.Франка, М.Грушевського, Млинська, Млинський, Підвальна, С.Бандери, Т.Шевченка)</v>
          </cell>
          <cell r="S63" t="str">
            <v>Населення; школа, пекарня</v>
          </cell>
        </row>
        <row r="64">
          <cell r="D64" t="str">
            <v>Заболотів 110/10 кВ</v>
          </cell>
          <cell r="G64" t="str">
            <v>Бучачки</v>
          </cell>
          <cell r="P64">
            <v>324</v>
          </cell>
          <cell r="R64" t="str">
            <v>Балинці (Букатчука, Горішня, І.Франка, Л.Мартовича, М.Заньковецької, М.Черемшини, Святкова, Ю.Федьковича), Бучачки (В.Стефаника, І.Франка, Л.Українки, Млинська, С.Бандери, Середня, Т.Шевченка), Заболотів (Б.Хмельницького)</v>
          </cell>
          <cell r="S64" t="str">
            <v>Населення</v>
          </cell>
        </row>
        <row r="65">
          <cell r="D65" t="str">
            <v>Заболотів 110/10 кВ</v>
          </cell>
          <cell r="G65" t="str">
            <v>Ілинці</v>
          </cell>
          <cell r="P65">
            <v>1027</v>
          </cell>
          <cell r="R65" t="str">
            <v>Заболотів (Відродження, Запрутна), Іллінці (Запрутна, М.Черемшини), Троїця (А.Шептицького, Б.Хмельницького, Бавки, В.Івасюка, В.Стефаника, В.Чорновола, Головна, Горішній, Гряда, І.Мічуріна, І.Франка, Каденюка, Л.Українки, М.Грушевського, М.Іванчука, М.Черемшини, Молодіжна, Мочар, О.Довбуша, О.Кобилянської, Осередок, Перемоги, Підгірна, Т.Шевченка), Тростянець (Б.Хмельницького, В.Стефаника, І.Франка, Колгоспна, М.Грушевського, Михайлюка, Садова, Царина)</v>
          </cell>
          <cell r="S65" t="str">
            <v>Населення</v>
          </cell>
        </row>
        <row r="66">
          <cell r="D66" t="str">
            <v>Заболотів 110/10 кВ</v>
          </cell>
          <cell r="G66" t="str">
            <v>Хлібичин</v>
          </cell>
          <cell r="P66">
            <v>991</v>
          </cell>
          <cell r="R66" t="str">
            <v>Борщів (Весняна, І.Франка, Коломийська, Л.Українки, Молодіжна, Надпрутна, Січових Стрільців, Т.Шевченка, Шкільна), Заболотів (А.Міцкевича, Відродження, Заводська, Зарінкова, І.Богуна, Космонавтів, Л.Українки, М.Гоголя, О.Пушкіна, П.Сагайдачного, Покрови, Січових Стрільців, Т.Шевченка, 24 Серпня), Хлібичин (В.Стефаника, Жовтнева, І.Франка, Л.Мартовича, Л.Українки, Надпрутна, О.Довбуша, Т.Шевченка, Я.Галана)</v>
          </cell>
          <cell r="S66" t="str">
            <v>Населення</v>
          </cell>
        </row>
        <row r="67">
          <cell r="D67" t="str">
            <v>Заболотів 110/10 кВ</v>
          </cell>
          <cell r="G67" t="str">
            <v>Олешків</v>
          </cell>
          <cell r="P67">
            <v>1463</v>
          </cell>
          <cell r="R67" t="str">
            <v>Вовчківці (В.Стефаника, В.Чапаєва, Вірменська, Войцехівського, Запаринюка, Зелена, І.Котляревського, І.Мічуріна, І.Франка, Крайня, Л.Українки, М.Грушевського, М.Коцюбинського, М.Черемшини, Млинська, Надпрутна, Новонарізна, О.Довбуша, О.Кобилянської, Орелецька, Равлюка, С.Бандери, С.Ковпака, С.Левка, Січових Стрільців, Т.Шевченка, 1 Травня), Заболотів (Б.Хмельницького, Джерельна, Залізнична, М.Грушевського, Нова), Любківці (В.Стефаника, Зелена, І.Франка, Л.Українки, Млинська, Надрічна, Нова, Новонарізна, Т.Мельничука), Олешків (Б.Хмельницького, В.Стефаника, Головна, І.Франка, Колгоспна, Л.Українки, Надпрутна, Нова, Новонарізна, Т.Шевченка, Чорнова, 1 Травня), Орелець (Л.Українки), Тулуків (В.Стуса, Головна, М.Грушевського, Підгірна, Т.Шевченка)</v>
          </cell>
          <cell r="S67" t="str">
            <v>Населення; Асфальтобітумний завод</v>
          </cell>
        </row>
        <row r="68">
          <cell r="D68" t="str">
            <v>Заболотів 110/10 кВ</v>
          </cell>
          <cell r="G68" t="str">
            <v>Тютюновий завод</v>
          </cell>
          <cell r="P68">
            <v>93</v>
          </cell>
          <cell r="R68" t="str">
            <v>Заболотів (Заводська, Млинська, Молодіжна, 24 Серпня)</v>
          </cell>
          <cell r="S68" t="str">
            <v>Населення; тютюновий завод</v>
          </cell>
        </row>
        <row r="69">
          <cell r="D69" t="str">
            <v>Заболотів 110/10 кВ</v>
          </cell>
          <cell r="G69" t="str">
            <v>Колгосп</v>
          </cell>
          <cell r="P69">
            <v>131</v>
          </cell>
          <cell r="R69" t="str">
            <v>Заболотів (А.Богданова, Б.Хмельницького, М.Грушевського, Набережна, Січових Стрільців)</v>
          </cell>
          <cell r="S69" t="str">
            <v>Населення</v>
          </cell>
        </row>
        <row r="70">
          <cell r="D70" t="str">
            <v>Заболотів 110/10 кВ</v>
          </cell>
          <cell r="G70" t="str">
            <v>Турка Борщівська</v>
          </cell>
          <cell r="P70">
            <v>93</v>
          </cell>
          <cell r="R70" t="str">
            <v>Борщівська Турка (Б.Хмельницького, Бригадна, І.Мазепи, І.Франка, Корнійчука, Польова, Урожайна), Заболотів (24 Серпня), Хлібичин (Жовтнева, Перемоги)</v>
          </cell>
          <cell r="S70" t="str">
            <v>Населення; школа</v>
          </cell>
        </row>
        <row r="71">
          <cell r="D71" t="str">
            <v>Березівка 110/10 кВ</v>
          </cell>
          <cell r="G71" t="str">
            <v>ТП-29-162</v>
          </cell>
          <cell r="P71">
            <v>596</v>
          </cell>
          <cell r="R71" t="str">
            <v>Березівка (Івано-Франківська ОТГ) (Б.Хмельницького, Бистрицька, В.Стуса, В.Чорновола, Д.Галицького, Зелена, Курпеля, Л.Українки, Лісна, Лісова, Лугова, М.Грушевського, Молодіжна, Незалежності, П.Сагайдачного, Роксолани, Т.Шевченка, 1 Листопада), Братківці (Андрусівка, В.Стефаника, І.Франка, Копані, Л.Українки, Молодіжна, Петрикова, Південна, Т.Шевченка), Радча (Тракторна), Тисменичани (М.Грушевського), Черніїв</v>
          </cell>
          <cell r="S71" t="str">
            <v>Населення, малі підприємства</v>
          </cell>
        </row>
        <row r="72">
          <cell r="D72" t="str">
            <v>Березівка 110/10 кВ</v>
          </cell>
          <cell r="G72" t="str">
            <v>Братківці</v>
          </cell>
          <cell r="P72">
            <v>1294</v>
          </cell>
          <cell r="R72" t="str">
            <v>Березівка (Івано-Франківська ОТГ) (Братковецька, Зелена, І.Франка, Миру, Незалежності, Нова, О.Довбуша, Польова, Р.Шухевича, Січових Стрільців, Сонячна, Стефанюка, Т.Шевченка, Чоп'яка, Шкільна), Братківці (Андрусівка, Б.Хмельницького, В.Івасюка, В.Стефаника, Горбатькова, Залізнична, І.Федорова, І.Франка, Копані, Королева, Л.Українки, Лази, Незалежності, Новий Світ , Петрикова, Південний, Північний, Польова, Т.Шевченка, Унява, Шкільна), Камінне (Мельника, Мельники, Осовець), Липівка (Тисменицька ОТГ) (Бічна, Бічний, Буковинська, В.Івасюка, Дачна, Дружби, Зарічна, Зелена, І.Богуна, Камо, Карпатська, Коломийська, Л.Українки, Лемки, Лісова, Луговий, М.Залізняка, М.Підгірянки, М.Черемшини, Мельники, Молодіжна, Н.Гвардії, Надвірнянська, Незалежності, Незамітна, Нова, Осовець, П.Тичини, Першотравнева, Польова, Прикарпатська, Садова, Т.Шевченка, Тиха, Тихий, Шкільна, Ю.Федьковича), Нова Липівка, Черніїв (Надвірнянська)</v>
          </cell>
          <cell r="S72" t="str">
            <v>Населення, малі підприємства</v>
          </cell>
        </row>
        <row r="73">
          <cell r="D73" t="str">
            <v>Березівка 110/10 кВ</v>
          </cell>
          <cell r="G73" t="str">
            <v>ТП-29-68</v>
          </cell>
          <cell r="P73">
            <v>368</v>
          </cell>
          <cell r="R73" t="str">
            <v>Івано-Франківськ (За Мир), Крихівці (Дружба, Приозерна), Черніїв (В.Стефаника, В.Стуса, В.Терешкової, В.Чорновола, Веселка-2, Джерельна, Є.Коновальця, Зелена, І.Франка, Кіндрата, Колійова, Л.Мартовича, М.Костомарова, Мазурське, Марковецька, Меліоративна, О.Довбуша, О.Пушкіна, Об'їздна, П.Дорошенка, Підгайська, Польова, С.Бандери, С.Ковпака, Урожайна, Я.Осмомисла)</v>
          </cell>
          <cell r="S73" t="str">
            <v>Населення, малі підприємства, СЕС</v>
          </cell>
        </row>
        <row r="74">
          <cell r="D74" t="str">
            <v>Березівка 110/10 кВ</v>
          </cell>
          <cell r="G74" t="str">
            <v>Черніїв</v>
          </cell>
          <cell r="P74">
            <v>1334</v>
          </cell>
          <cell r="R74" t="str">
            <v>Івано-Франківськ (Барнича, Бистриця, Бистриця Надвірнянська, Бистриця-ІФ, Горохолинська, Медична, Прикарпаття), Старий Лисець (Садова), Хриплин (Струмочок), Черніїв (Б.Лепкого, Б.Хмельницького, Берегова, Бистрицька, Біля водоканалу, В.Івасюка, В.Комарова, В.Стефаника, Верховинська, Вишнева, Вільхи, Геологічна, Голубий вогник, Гора, Гуртожиток, Гуцульська, Д.Галицького, Д.Січинського, Дружби, Злуки, І.Мазепи, І.Франка, Калинишевська, Калнишевського, Кіндрата, Князя Володимира, Князя Святослава, Колійова, Копанки, Л.Українки, М.Грушевського, М.Підгірянки, М.Черемшини, Марковецька, Медична, Меліоративна, Міртуки, Молодіжна, Надвірнянська, Надвірнянська ГРП, Надвірнянська-Нова, Надрічна, Нивки, Нова, О.Довбуша, О.Кобилянської, О.Пушкіна, Олександра Олеся, П.Дорошенка, П.Сагайдачного, Павлика, Під горою, Плай, Ріпак, С.Бандери, С.Петлюри, Січових стрільців, Слави Стецько, Сонячна, Стасюка, Стефініних, Т.Шевченка, Учительська, Хвильового, Хриплинська, Ясна), Чукалівка (Б.Лепкого, Будівельників, Г.Хоткевича, М.Підгірянки, Медична, П.Дорошенка, С.Петлюри)</v>
          </cell>
          <cell r="S74" t="str">
            <v>Населення, малі підприємства, котельня</v>
          </cell>
        </row>
        <row r="75">
          <cell r="D75" t="str">
            <v>Опорна 110/35/10 кВ</v>
          </cell>
          <cell r="G75" t="str">
            <v>Ценжів</v>
          </cell>
          <cell r="P75">
            <v>628</v>
          </cell>
          <cell r="R75" t="str">
            <v>Майдан (Б.Хмельницького, Галицька, Дачі, І.Франка, Калуське шосе, Кокарова гора, Л.Українки, Лісова казка, М.Грушевського, Молодіжна, Незалежності, Нова, П.Сагайдачного, Першотравнева, Під'ялина, Проектована, С.Бандери, Січових Стрільців, Т.Шевченка), Нова Гута (Лісна, Миру, Пригорода, Суха Ліщина), Павлівка (Біля Б'ялючки, Короля Данила, Т.Шевченка, У.Кармелюка, 16 липня)</v>
          </cell>
          <cell r="S75" t="str">
            <v>Населення, ПАТ "Укртелеком", ТзОВ "ГарантПюсБуд", ПП "Пацифік-2", в/ч</v>
          </cell>
        </row>
        <row r="76">
          <cell r="D76" t="str">
            <v>Опорна 110/35/10 кВ</v>
          </cell>
          <cell r="G76" t="str">
            <v>Клузів</v>
          </cell>
          <cell r="P76">
            <v>818</v>
          </cell>
          <cell r="R76" t="str">
            <v>Клузів (Б.Ступки, Б.Хмельницького, Біля військової частини, В.Івасюка, Вербова, Веселка, Весняна, Воїнів УПА, Волошкова, Галицька, Галицький, Гуцульська, Джерельна, Журавлина, Зелена, І.Франка, Карпатська, Квіткова, Козацька, Л.Українки, Ластівка, Лепковського, Лісова, Лугова, Луговий-1, Львівський-2, М.Грушевського, Мальовнича, Мимоход, Млин, Молодіжна, Н.Яремчука, Набережна, Небесної сотні, Незалежності, Нова, О.Довбуша, Польова, Простора, Різдвяна, Романа Гурика, Сад, Садова, Світла, Свободи, Середній Лан, Січових стрільців, Слов'янська, Сокіл, Соколина, Сонячна, Спільна, Т.Шевченка, Тиха, Убережна, Українська, Царинка, Щаслива, Ю.Гагаріна, Яблуневий), Угринів (Біля ПНУ, Біля СУМБ, Висока, Галицька, Залізнична, Ремонтна), Ямниця (Б.Хмельницького, Галицька, Зелена, І.Білозіра, Київський, Р.Шухевича, Радгоспна, С.Бандери, Старицького)</v>
          </cell>
          <cell r="S76" t="str">
            <v>Населення, ТОВ "ІВ-ФР ШРЗ", ПАТ "СУМБ", ТзОВ "М'ясо-ІФ"</v>
          </cell>
        </row>
        <row r="77">
          <cell r="D77" t="str">
            <v>Опорна 110/35/10 кВ</v>
          </cell>
          <cell r="G77" t="str">
            <v>Павлівка</v>
          </cell>
          <cell r="P77">
            <v>1035</v>
          </cell>
          <cell r="R77" t="str">
            <v>Загвіздя (Нафтовик), Майдан (Б.Хмельницького, Молодіжна), Нова Гута (Суха Ліщина), Павлівка (А.Шептицького, Б.Лепкого, Б.Хмельницького, Берегова, В.Винниченка, В.Стефаника, В.Стуса, В.Чорновола, Верхня , Воїнів-Афганців, Галицька, Героїв УПА, Глобус, Д.Вітовського, Д.Січинського, Є.Коновальця, Залізнична, Запоріжська, Зарічна, Затишок, Зелена, І.Богуна, І.Мазепи, І.Тобілевича, І.Франка, Каміне, Карпатська, Київська, Когуча, Козацька, Кримська, Л.Бачинського, Л.Українки, Львівська, М.Вовчка, М.Грушевського, М.Коцюбинського, М.Кривоноса, М.Черемшини, Мазурки, Машинобудівник, Миру, Незалежності, О.Довбуша, О.Довженка, О.Тихого, П.Сагайдачного, П.Тичини, Пантелеймона Куліша, Польова, Потічна, Привокзальна, Р.Левицького, Р.Шухевича, С.Бандери, С.Височана, С.Володимира, С.Крушельницької, Сантехнік, Святого Миколая, Солов'їна, Сонячна, Стефанчука, Стрілецька, Т.Шевченка, Тачинського, У.Кармелюка, Фермерська, Хвильового, Юліана Целевича, Юрія Литвина, Я.Мудрого, 1 Листопада, 22 Січня), Рибне (Дачна, І.Мазепи, І.Франка, Коло Кринички, Лісова, О.Довженка, Об'їздна, Ровені, С.Бандери, Ставищі, Т.Шевченка), Угринів</v>
          </cell>
          <cell r="S77" t="str">
            <v>Населення, біоЕС, військова частина, біоЕС</v>
          </cell>
        </row>
        <row r="78">
          <cell r="D78" t="str">
            <v>Опорна 110/35/10 кВ</v>
          </cell>
          <cell r="G78" t="str">
            <v>Ямниця</v>
          </cell>
          <cell r="P78">
            <v>948</v>
          </cell>
          <cell r="R78" t="str">
            <v>Ямниця (Б.Хмельницького, Братів Майданських, В.Івасюка, В.Савчака, В.Стефаника, Вільна, Галицька, Героїв України, Залізнична, Залізничний, І.Тобілевича, І.Франка, Київський, Л.Глібова, Л.Українки, М.Горького, М.Коцюбинського, М.Рильського, М.Черемшини, Молодіжна, Молодіжний, Н.Яремчука, Небесної Сотні, Незалежності, Нижникевича, Нова, П.Тичини, Площа, Плюща, Поповича, Привокзальний, С.Бандери, Самостійна, Смицнюка, Сонячна, Старицького, Т.Шевченка, Ю.Гагаріна)</v>
          </cell>
          <cell r="S78" t="str">
            <v>Населення, ВАТ "ІФ Облавтодор", ТОВ "Комфорт-ВЕСТ"</v>
          </cell>
        </row>
        <row r="79">
          <cell r="D79" t="str">
            <v>Долина 110/35/6 кВ</v>
          </cell>
          <cell r="G79" t="str">
            <v>ТП-23-47</v>
          </cell>
          <cell r="P79">
            <v>12</v>
          </cell>
          <cell r="R79" t="str">
            <v>Долина (Нафтовиків), Долина (Б.Хмельницького, Промислова, Січових Стрільців, Т.Шевченка, ТОРГОВА)</v>
          </cell>
          <cell r="S79" t="e">
            <v>#N/A</v>
          </cell>
        </row>
        <row r="80">
          <cell r="D80" t="str">
            <v>Долина 110/35/6 кВ</v>
          </cell>
          <cell r="G80" t="str">
            <v>УБР</v>
          </cell>
          <cell r="P80">
            <v>1</v>
          </cell>
          <cell r="R80" t="str">
            <v>Долина</v>
          </cell>
          <cell r="S80" t="e">
            <v>#N/A</v>
          </cell>
        </row>
        <row r="81">
          <cell r="D81" t="str">
            <v>Заболотів 110/10 кВ</v>
          </cell>
          <cell r="G81" t="str">
            <v>Лікарня</v>
          </cell>
          <cell r="P81">
            <v>97</v>
          </cell>
          <cell r="R81" t="str">
            <v>Заболотів (Б.Хмельницького, Заводська, М.Грушевського, Підвальна, Т.Шевченка)</v>
          </cell>
          <cell r="S81" t="str">
            <v>Лікарня, пожежне депо</v>
          </cell>
        </row>
        <row r="82">
          <cell r="D82" t="str">
            <v>Лука 35/10 кВ</v>
          </cell>
          <cell r="G82" t="str">
            <v>ЗТП-25-33</v>
          </cell>
          <cell r="P82">
            <v>436</v>
          </cell>
          <cell r="R82" t="str">
            <v>Діброва (Войнилівська ОТГ) (Безруких, І.Котляревського, Л.Українки, Миру), Довжка (І.Франка, Ігоря Гаврилюка, М.Черемшини, Миру, Т.Шевченка), Дубовиця (Гаврилюка, Гайова, І.Франка, Молодіжна, П.Тичини), Томашівці (Зелена, І.Франка, Ремезовського, Я.Мудрого)</v>
          </cell>
          <cell r="S82" t="str">
            <v>Населення</v>
          </cell>
        </row>
        <row r="83">
          <cell r="D83" t="str">
            <v>Лука 35/10 кВ</v>
          </cell>
          <cell r="G83" t="str">
            <v xml:space="preserve">Лука    </v>
          </cell>
          <cell r="P83">
            <v>139</v>
          </cell>
          <cell r="R83" t="str">
            <v>Лука (Дністровська, Зелена, Липиця, М.Грушевського, М.Коцюбинського, 1 Травня)</v>
          </cell>
          <cell r="S83" t="str">
            <v>Населення, СЕС</v>
          </cell>
        </row>
        <row r="84">
          <cell r="D84" t="str">
            <v>Лука 35/10 кВ</v>
          </cell>
          <cell r="G84" t="str">
            <v>Даноша-1</v>
          </cell>
          <cell r="P84">
            <v>1</v>
          </cell>
          <cell r="R84" t="str">
            <v>Лука (М.Коцюбинського)</v>
          </cell>
          <cell r="S84" t="str">
            <v>Гудвеллі Україна</v>
          </cell>
        </row>
        <row r="85">
          <cell r="D85" t="str">
            <v>Лука 35/10 кВ</v>
          </cell>
          <cell r="G85" t="str">
            <v>Даноша-2</v>
          </cell>
          <cell r="P85">
            <v>1</v>
          </cell>
          <cell r="R85" t="str">
            <v>Лука (М.Коцюбинського)</v>
          </cell>
          <cell r="S85" t="str">
            <v>Гудвеллі Україна</v>
          </cell>
        </row>
        <row r="86">
          <cell r="D86" t="str">
            <v>Лука 35/10 кВ</v>
          </cell>
          <cell r="G86" t="str">
            <v>Мошківці</v>
          </cell>
          <cell r="P86">
            <v>375</v>
          </cell>
          <cell r="R86" t="str">
            <v>Мошківці (Братів Косарів, В.Стуса, Клубна, Л.Українки, Лугова, О.Кобилянської, П.Тичини, Центральна, Ю.Гагаріна), Сівка-Войнилівська (Дністровська, Зелена, І.Франка, Клубна, Молодіжна, Мошківська, Перемоги, Т.Шевченка, Центральна)</v>
          </cell>
          <cell r="S86" t="str">
            <v>Населення</v>
          </cell>
        </row>
        <row r="87">
          <cell r="D87" t="str">
            <v>Лука 35/10 кВ</v>
          </cell>
          <cell r="G87" t="str">
            <v>Цвітова</v>
          </cell>
          <cell r="P87">
            <v>243</v>
          </cell>
          <cell r="R87" t="str">
            <v>Лука (Б.Хмельницького, Берегова, Дністровська, М.Грушевського, Молодіжна), Цвітова (В.Стефаника, Височанка, Зелена, І.Франка, Придністрова, Т.Шевченка, 1 Травня)</v>
          </cell>
          <cell r="S87" t="str">
            <v>Населення</v>
          </cell>
        </row>
        <row r="88">
          <cell r="D88" t="str">
            <v>Свинофабрика 35/10 кВ</v>
          </cell>
          <cell r="G88" t="str">
            <v>ЗТП-25-1 №1</v>
          </cell>
          <cell r="P88">
            <v>1</v>
          </cell>
          <cell r="R88" t="str">
            <v>Копанки (Лісова)</v>
          </cell>
          <cell r="S88" t="str">
            <v>Гудвеллі Україна</v>
          </cell>
        </row>
        <row r="89">
          <cell r="D89" t="str">
            <v>Свинофабрика 35/10 кВ</v>
          </cell>
          <cell r="G89" t="str">
            <v>ЗТП-25-3 №1</v>
          </cell>
          <cell r="P89">
            <v>1</v>
          </cell>
          <cell r="R89" t="str">
            <v>Копанки (Лісова)</v>
          </cell>
          <cell r="S89" t="str">
            <v>Гудвеллі Україна</v>
          </cell>
        </row>
        <row r="90">
          <cell r="D90" t="str">
            <v>Свинофабрика 35/10 кВ</v>
          </cell>
          <cell r="G90" t="str">
            <v>ЗТП-25-90</v>
          </cell>
          <cell r="P90">
            <v>878</v>
          </cell>
          <cell r="R90" t="str">
            <v>Довпотів (В.Чорновола, М.Вовчка, М.Черемшини, Січових Стрільців, Т.Шевченка), Калуш (Височанка), Копанки (А.Шептицького, Б.Хмельницького, Будівельників, В.Івасюка, В.Стефаника, В.Чорновола, Героя І.Дмитріва, Є.Коновальця, Зелена, І.Франка, Княгині Ольги, Костіва, Л.Українки, М.Драгоманова, масив Сонячний, Молодіжна, Н.Яремчука, Новий масив, Новобудова, О.Довбуша, П.Дорошенка, П.Сагайдачного, Р.Шухевича, С.Бандери, Сівецька, Січових Стрільців, Сонячна, Т.Шевченка, Теплиці, Церковна, Ю.Гагаріна, 50-річчя УПА)</v>
          </cell>
          <cell r="S90" t="str">
            <v>Гудвеллі Україна</v>
          </cell>
        </row>
        <row r="91">
          <cell r="D91" t="str">
            <v>Свинофабрика 35/10 кВ</v>
          </cell>
          <cell r="G91" t="str">
            <v>Негівці</v>
          </cell>
          <cell r="P91">
            <v>707</v>
          </cell>
          <cell r="R91" t="str">
            <v>Гуменів (В.Чорновола, Зелена, І.Франка, Молодіжна, С.Бандери, Т.Шевченка), Довгий Войнилів (Зарічна, І.Франка, Мисливська, Т.Шевченка), Негівці (Зарічна, Молодіжна, Підгірна, Підлісна, Т.Шевченка, Тарантюка, Хутірська)</v>
          </cell>
          <cell r="S91" t="str">
            <v>Гудвеллі Україна</v>
          </cell>
        </row>
        <row r="92">
          <cell r="D92" t="str">
            <v>Свинофабрика 35/10 кВ</v>
          </cell>
          <cell r="G92" t="str">
            <v>ЗТП-25-1 №2</v>
          </cell>
          <cell r="P92">
            <v>1</v>
          </cell>
          <cell r="R92" t="str">
            <v>Копанки (Лісова)</v>
          </cell>
          <cell r="S92" t="str">
            <v>Гудвеллі Україна</v>
          </cell>
        </row>
        <row r="93">
          <cell r="D93" t="str">
            <v>Свинофабрика 35/10 кВ</v>
          </cell>
          <cell r="G93" t="str">
            <v>ЗТП-25-3 №2</v>
          </cell>
          <cell r="P93">
            <v>1</v>
          </cell>
          <cell r="R93" t="str">
            <v>Копанки (Лісова)</v>
          </cell>
          <cell r="S93" t="str">
            <v>Гудвеллі Україна</v>
          </cell>
        </row>
        <row r="94">
          <cell r="D94" t="str">
            <v>Говерла 35/10 кВ</v>
          </cell>
          <cell r="G94" t="str">
            <v>Чорногора</v>
          </cell>
          <cell r="P94">
            <v>50</v>
          </cell>
          <cell r="R94" t="str">
            <v>Ворохта (Говерлянська, Д.Галицького, Миру, О.Довбуша)</v>
          </cell>
          <cell r="S94" t="str">
            <v>Населення</v>
          </cell>
        </row>
        <row r="95">
          <cell r="D95" t="str">
            <v>Говерла 35/10 кВ</v>
          </cell>
          <cell r="G95" t="str">
            <v>ТП-35-273</v>
          </cell>
          <cell r="P95">
            <v>9</v>
          </cell>
          <cell r="R95" t="str">
            <v>Ворохта (Говерлянська)</v>
          </cell>
          <cell r="S95" t="str">
            <v>Населення</v>
          </cell>
        </row>
        <row r="96">
          <cell r="D96" t="str">
            <v>Говерла 35/10 кВ</v>
          </cell>
          <cell r="G96" t="str">
            <v>Рибне</v>
          </cell>
          <cell r="P96">
            <v>16</v>
          </cell>
          <cell r="R96" t="str">
            <v>Ворохта (Говерлянська, Миру)</v>
          </cell>
          <cell r="S96" t="str">
            <v>Населення</v>
          </cell>
        </row>
        <row r="97">
          <cell r="D97" t="str">
            <v>Делятин 35/10 кВ</v>
          </cell>
          <cell r="G97" t="str">
            <v>Посіч</v>
          </cell>
          <cell r="P97">
            <v>226</v>
          </cell>
          <cell r="R97" t="str">
            <v>Делятин (Б.Хмельницького, Голинського Сотника, Лугівська, Я.Галана, 16 Липня)</v>
          </cell>
          <cell r="S97" t="str">
            <v>Населення, станція ЗД</v>
          </cell>
        </row>
        <row r="98">
          <cell r="D98" t="str">
            <v>Делятин 35/10 кВ</v>
          </cell>
          <cell r="G98" t="str">
            <v>ТП-35-108</v>
          </cell>
          <cell r="P98">
            <v>553</v>
          </cell>
          <cell r="R98" t="str">
            <v>Делятин (А.Шептицького, Б.Хмельницького, Луги, М.Черемшини, О.Кобилянської, Погрібнич, Прут, С.Ковпака, С.Руднєва, Січових Стрільців, 16 Липня)</v>
          </cell>
          <cell r="S98" t="str">
            <v>Населення; школа; інтернат</v>
          </cell>
        </row>
        <row r="99">
          <cell r="D99" t="str">
            <v>Делятин 35/10 кВ</v>
          </cell>
          <cell r="G99" t="str">
            <v>ДЛК</v>
          </cell>
          <cell r="P99">
            <v>1</v>
          </cell>
          <cell r="R99" t="str">
            <v>Делятин (16 Липня)</v>
          </cell>
          <cell r="S99" t="str">
            <v>ТзОВ "Серін-Україна"</v>
          </cell>
        </row>
        <row r="100">
          <cell r="D100" t="str">
            <v>Делятин 35/10 кВ</v>
          </cell>
          <cell r="G100" t="str">
            <v>Чорні Ослави</v>
          </cell>
          <cell r="P100">
            <v>2524</v>
          </cell>
          <cell r="R100" t="str">
            <v>Нижній Березів, Текуча (-), Білі Ослави (Братів Поварчуків, В.Чорновола, Вершигори, Героїв України, І.Франка, Л.Українки, Лісова, М.Грушевського, М.Пігірянки, М.Підгірянки, О.Довбуша, П.Сагайдачного, Перемоги, С.Бандери, С.Ковпака, С.Руднєва, Свинний, Січових стрільців, Скравцево, Т.Шевченка, Української Перемоги, Шульги, Я.Галана, 8 Березня), Заріччя (Б.Хмельницького, В.Стуса, І.Мазепи, Л.Українки, М.Коцюбинського, М.Черемшини, Незалежності, О.Довбуша, Січових Стрільців, Т.Шевченка), Микуличин (Рокита, Рокита Велика), Чорні Ослави (Велике Поле, Воротищі, Гнилий, Горішняк, Гріда, Діл, Княжів, Козова, Край, Невідома, Підлісок, Потоки, Село, Центр, Церковна, Ядерний)</v>
          </cell>
          <cell r="S100" t="str">
            <v>Населення; НГВУ; РРС</v>
          </cell>
        </row>
        <row r="101">
          <cell r="D101" t="str">
            <v>Делятин 35/10 кВ</v>
          </cell>
          <cell r="G101" t="str">
            <v>Луг</v>
          </cell>
          <cell r="P101">
            <v>531</v>
          </cell>
          <cell r="R101" t="str">
            <v>Делятин (Голинського Сотника, Лугівська, Назва невідома, Прут, Я.Галана, 16 Липня), Яремче (Прут, Свободи)</v>
          </cell>
          <cell r="S101" t="str">
            <v>Населення; малі підприємства</v>
          </cell>
        </row>
        <row r="102">
          <cell r="D102" t="str">
            <v>Делятин 35/10 кВ</v>
          </cell>
          <cell r="G102" t="str">
            <v>Заріччя</v>
          </cell>
          <cell r="P102">
            <v>2351</v>
          </cell>
          <cell r="R102" t="str">
            <v>Білі Ослави (Грабина , М.Грушевського, М.Пігірянки, М.Підгірянки, Незалежності, Підобіч, Рахів, С.Руднєва, Січових стрільців, Шульги, 1 Травня), Делятин (Облаз), Заріччя (Б.Хмельницького, Брідки, В.Винниченка, В.Стуса, І.Богуна, І.Франка, Л.Українки, М.Грушевського, М.Коцюбинського, М.Підгірянки, М.Прута, М.Черемшини, Невідома, Незалежності, П.Мирного, П.Сагайдачного, Руднева, С.Бандери, С.Руднєва, Січових Стрільців, Т.Шевченка, Церковна, Ю.Федьковича), Микуличин (М.Грушевського), Чорний Потік (Б.Хмельницького, Гнатови, Горбки, Горішняк, Долішняк, Іванівка, Коло Магазину, Кривий, Кривуля, Купеня, М.Коцюбинського, Осередок, Під кливою, Підвисік, Підвісік, Погар, Поліни, Постілка, Село, Сиголка, Царинка)</v>
          </cell>
          <cell r="S102" t="str">
            <v>Малі підприємства</v>
          </cell>
        </row>
        <row r="103">
          <cell r="D103" t="str">
            <v>Делятин 35/10 кВ</v>
          </cell>
          <cell r="G103" t="str">
            <v>Делятин</v>
          </cell>
          <cell r="P103">
            <v>1528</v>
          </cell>
          <cell r="R103" t="str">
            <v>Делятин (А.Шептицького, І.Мазепи, І.Франка, Лотовий, Луги, Любіжня, М.Коцюбинського, Молодіжна, Назва невідома, О.Кобилянської, Площа, Погрібнич, Прут, С.Ковпака, С.Руднєва, Січових Стрільців, Т.Шевченка, Фрунзе, Шевелівка, Я.Галана, 16 Липня)</v>
          </cell>
          <cell r="S103" t="str">
            <v>Населення; пошта, водозабір, лікарня</v>
          </cell>
        </row>
        <row r="104">
          <cell r="D104" t="str">
            <v>Поляниця 35/10 кВ</v>
          </cell>
          <cell r="G104" t="str">
            <v>ТП-35-305</v>
          </cell>
          <cell r="P104">
            <v>378</v>
          </cell>
          <cell r="R104" t="str">
            <v>Поляниця (Запрутець, Карпатська, Подина, Прелуки, Прилуки, Прохідний, Росіч, Росіш, Стаїщі, Центр, Чіпкарівка)</v>
          </cell>
          <cell r="S104" t="str">
            <v>Населення</v>
          </cell>
        </row>
        <row r="105">
          <cell r="D105" t="str">
            <v>Поляниця 35/10 кВ</v>
          </cell>
          <cell r="G105" t="str">
            <v>РП-35-1-1</v>
          </cell>
          <cell r="P105">
            <v>147</v>
          </cell>
          <cell r="R105" t="str">
            <v>Косів (О.Кобилянської), Поляниця ( Вишні, Вишня, Стаїщі)</v>
          </cell>
          <cell r="S105" t="str">
            <v>Населення</v>
          </cell>
        </row>
        <row r="106">
          <cell r="D106" t="str">
            <v>Поляниця 35/10 кВ</v>
          </cell>
          <cell r="G106" t="str">
            <v>Центр</v>
          </cell>
          <cell r="P106">
            <v>195</v>
          </cell>
          <cell r="R106" t="str">
            <v>Поляниця ( Вишні, Вишня, Карпатська, Росіч, Росіш, Стаїщі), Татарів (М.Грушевського)</v>
          </cell>
          <cell r="S106" t="str">
            <v>Населення</v>
          </cell>
        </row>
        <row r="107">
          <cell r="D107" t="str">
            <v>Поляниця 35/10 кВ</v>
          </cell>
          <cell r="G107" t="str">
            <v>Діл</v>
          </cell>
          <cell r="P107">
            <v>233</v>
          </cell>
          <cell r="R107" t="str">
            <v>Микуличин (Країщі), Поляниця ( Село, Грунь, Запрутець, Карпатська, Подина, Прелуки, Прилуки, Прохідний, Участок, Центр, Чурів), Яблуниця (Діл)</v>
          </cell>
          <cell r="S107" t="str">
            <v>Населення</v>
          </cell>
        </row>
        <row r="108">
          <cell r="D108" t="str">
            <v>Поляниця 35/10 кВ</v>
          </cell>
          <cell r="G108" t="str">
            <v>РП-35-1-2</v>
          </cell>
          <cell r="P108">
            <v>228</v>
          </cell>
          <cell r="R108" t="str">
            <v>Поляниця ( Вишні, Вишня, Прохідний), Яблуниця (Горішків)</v>
          </cell>
          <cell r="S108" t="str">
            <v>Населення</v>
          </cell>
        </row>
        <row r="109">
          <cell r="D109" t="str">
            <v>Пороги 35/10 кВ</v>
          </cell>
          <cell r="G109" t="str">
            <v>РП-19-1</v>
          </cell>
          <cell r="P109">
            <v>3062</v>
          </cell>
          <cell r="R109" t="str">
            <v>Богрівка (Б.Хмельницького, Блискуна, Героїв, І.Франка, Князевича, Красілича, Молодіжна, Осередок, Савиних, Т.Шевченка), Кривець (В.Івасюка, І.Мазепи, Перед школою), Кривець (В.Івасюка, В.Стуса, Л.Українки, Молодіжна, Незалежності, Т.Шевченка), Кричка (Ділянка, І.Франка, Карпатська, Л.Українки, Молодіжна, Новобудови, Плай, Р.Шухевича, Романа Гурика, Руднева, С.Бандери, С.Ковпака, Т.Шевченка, Тиха), Луквиця (Б.Хмельницького, Карпатська, Луніва, Молодіжна, Нова, Паращука, Січових Стрільців, Українська, Центральна, Чертіж), Манява (Берегова, Боги, Вільна, М.Коцюбинського, М.Черемшини, О.Довбуша, Очеретова, Сиглова, Січових Стрільців, Т.Шевченка, Чертіж, Чорногора), Пороги (В.Стефаника, М.Коцюбинського, О.Довбуша, О.Кобилянської, П.Тичини, Січових Стрільців), Раковець (А.Могильницького, В.Стефаника, В.Стуса, І.Франка, Л.Українки, Т.Шевченка), Яблунька (А.Могильницького, А.Шептицького, І.Франка, Л.Українки, М.Грушевського, Молодіжна, Т.Шевченка)</v>
          </cell>
          <cell r="S109" t="str">
            <v>Населення</v>
          </cell>
        </row>
        <row r="110">
          <cell r="D110" t="str">
            <v>Пороги 35/10 кВ</v>
          </cell>
          <cell r="G110" t="str">
            <v>ТП-19-299-1</v>
          </cell>
          <cell r="P110">
            <v>197</v>
          </cell>
          <cell r="R110" t="str">
            <v>Гута (Береги, Жбир, Закут, Зарічна, Л.Українки, Лютаків, Полицька, Синьогірська, Т.Шевченка, Чорний), Стара Гута (Зарічна, Полицька, Синьогірська, Т.Шевченка)</v>
          </cell>
          <cell r="S110" t="str">
            <v>Населення</v>
          </cell>
        </row>
        <row r="111">
          <cell r="D111" t="str">
            <v>Пороги 35/10 кВ</v>
          </cell>
          <cell r="G111" t="str">
            <v>Пороги</v>
          </cell>
          <cell r="P111">
            <v>1017</v>
          </cell>
          <cell r="R111" t="str">
            <v>Гута (Січових Стрільців), Пороги (Б.Хмельницького, В.Стефаника, В.Стуса, Д.Чибрика, І.Франка, Іллі Квича, Л.Українки, М.Грушевського, Молодіжна, Набережна, С.Бандери, Січових Стрільців, Т.Шевченка), Яблунька (В.Стефаника, О.Довбуша)</v>
          </cell>
          <cell r="S111" t="str">
            <v>Населення</v>
          </cell>
        </row>
        <row r="112">
          <cell r="D112" t="str">
            <v>Пороги 35/10 кВ</v>
          </cell>
          <cell r="G112" t="str">
            <v>ТП-19-299-2</v>
          </cell>
          <cell r="P112">
            <v>227</v>
          </cell>
          <cell r="R112" t="str">
            <v>Гута (Зарічна, Карпатська, Л.Українки, Молодіжна, Синьогірська, Сумаринська, Т.Шевченка, Тиха), Пороги (Січових Стрільців), Стара Гута (Зарічна, Сумаринська)</v>
          </cell>
          <cell r="S112" t="str">
            <v>Населення</v>
          </cell>
        </row>
        <row r="113">
          <cell r="D113" t="str">
            <v>Вербівці 35/10 кВ</v>
          </cell>
          <cell r="G113" t="str">
            <v>Сороки</v>
          </cell>
          <cell r="P113">
            <v>624</v>
          </cell>
          <cell r="R113" t="str">
            <v>Слобідка (Вишнева, Гелевана, І.Кривого, І.Франка, Микитюка, Молодіжна, Р.Шухевича, Січових Стрільців, Т.Шевченка, Ю.Гагаріна, Я.Галана, 16 Липня), Сороки (Б.Хмельницького, В.Комарова, В.Чапаєва, В.Чорновола, Вірва, І.Франка, Л.Українки, Молодіжна, Назаренка, Незалежності, О.Чкалова, Р.Шухевича, С.Руднєва, Северина Наливайка, Січових Стрільців, Т.Шевченка, Українська, Я.Галана)</v>
          </cell>
          <cell r="S113" t="str">
            <v>Населення</v>
          </cell>
        </row>
        <row r="114">
          <cell r="D114" t="str">
            <v>Вербівці 35/10 кВ</v>
          </cell>
          <cell r="G114" t="str">
            <v>Вербівці</v>
          </cell>
          <cell r="P114">
            <v>344</v>
          </cell>
          <cell r="R114" t="str">
            <v>Вербівці (Б.Хмельницького, Братів Гайдичуків, Давидюка, Жолоби, І.Франка, Л.Мартовича, М.Грушевського, О.Кобилянської, П.Чубинського, Погорільська, Т.Шевченка, Українська, Цеглянська, 8-го Лютого, 17 Вересня)</v>
          </cell>
          <cell r="S114" t="str">
            <v>Населення</v>
          </cell>
        </row>
        <row r="115">
          <cell r="D115" t="str">
            <v>Вербівці 35/10 кВ</v>
          </cell>
          <cell r="G115" t="str">
            <v>Вікно</v>
          </cell>
          <cell r="P115">
            <v>495</v>
          </cell>
          <cell r="R115" t="str">
            <v>Вербівці (І.Мазепи, СТАВКОВА), Вікно (В.Чорновола, О.Довбуша, П.Сагайдачного, Т.Шевченка, 1 Травня), Острівець (Б.Хмельницького, Довганюка, Зелена, І.Франка, Л.Українки, Лісова, М.Грушевського, М.Коцюбинського, Незалежності, Садова, Слави, Т.Шевченка), Рогиня (БЕРЕЗІВСЬКА, Зелена, Кринична, М.Коцюбинського, Нова, Польова, Слави, Т.Шевченка, Українська, 8 Березня, 30-річчя Перемоги)</v>
          </cell>
          <cell r="S115" t="str">
            <v>Населення</v>
          </cell>
        </row>
        <row r="116">
          <cell r="D116" t="str">
            <v>Вербівці 35/10 кВ</v>
          </cell>
          <cell r="G116" t="str">
            <v>Торговиця</v>
          </cell>
          <cell r="P116">
            <v>762</v>
          </cell>
          <cell r="R116" t="str">
            <v>Глушків (В.Івасюка, Л.Мартовича, Молодіжна, Незалежності, О.Довбуша, Прикарпатська, Ю.Бундзяка, Ю.Дутчака ), Торговиця (Городенківська ОТГ) (Б.Хмельницького, БАРАБАША, В.Стефаника, Володимира Великого, Дружби, І.Котляревського, І.Мічуріна, І.Франка, Л.Мартовича, Л.Українки, М.Грушевського, М.Лисенка, М.Черемшини, Миру, Незалежності, О.Бачинської, П.Дорошенка, П.Сагайдачного, Перемоги, Польова, Т.Шевченка, Українська, Ю.Федьковича, 16 Липня, 17 Вересня)</v>
          </cell>
          <cell r="S116" t="str">
            <v>Населення</v>
          </cell>
        </row>
        <row r="117">
          <cell r="D117" t="str">
            <v>Вербівці 35/10 кВ</v>
          </cell>
          <cell r="G117" t="str">
            <v>Топорівці</v>
          </cell>
          <cell r="P117">
            <v>718</v>
          </cell>
          <cell r="R117" t="str">
            <v>Топорівці (Б.Хмельницького, В.Стефаника, В.Стуса, В.Чорновола, Г.Стефаніва, Є.Коновальця, І.Котляревського, І.Мазепи, І.Франка, Кут, Л.Мартовича, Л.Українки, М.Грушевського, М.Черемшини, Молодіжна, О.Кобилянської, П.Сагайдачного, П.Чайковського, Поповича, Р.Шухевича, С.Бандери, С.Наливайка, С.Стефурака, Січових Стрільців, Т.Шевченка, Ю.Федьковича, 1 Травня), Торговиця (Городенківська ОТГ) (Б.Хмельницького, Галицька, Л.Українки, М.Коцюбинського, Січових Стрільців, Т.Шевченка)</v>
          </cell>
          <cell r="S117" t="str">
            <v>Населення</v>
          </cell>
        </row>
        <row r="118">
          <cell r="D118" t="str">
            <v>Воронів 35/10 кВ</v>
          </cell>
          <cell r="G118" t="str">
            <v>Чортовець</v>
          </cell>
          <cell r="P118">
            <v>1166</v>
          </cell>
          <cell r="R118" t="str">
            <v>Чортовець ( БАРЧИНСЬКОІ, А.Міцкевича, А.Шептицького, Б.Хмельницького, Боднарука, В.Винниченка, В.Івасюка, В.Стефаника, В.Стуса, Галицька, Динисівка, Заставна, І.Миколайчука, І.Франка, Калина, Крушельницького, Л.Мартовича, Л.Українки, М.Вовчка, М.Гоголя, М.Грушевського, М.Рильського, Муралівська, Назаренка, Незалежності, О.Довбуша, О.Довженка, П.Полуботка, П.Сагайдачного, Плешкан, Польова, Прокопівка, Січових Стрільців, Солоджука, Старицьких, Т.Шевченка, 16 Липня, 22 Січня)</v>
          </cell>
          <cell r="S118" t="str">
            <v>Населення, малі підприємства</v>
          </cell>
        </row>
        <row r="119">
          <cell r="D119" t="str">
            <v>Воронів 35/10 кВ</v>
          </cell>
          <cell r="G119" t="str">
            <v>Королівка</v>
          </cell>
          <cell r="P119">
            <v>1148</v>
          </cell>
          <cell r="R119" t="str">
            <v>Воронів (Біла, Галицька, І.Франка, Л.Українки, Молодіжна, Січових Стрільців, Стрілецька, Т.Шевченка), Новоселівка (БІЛОГІРСЬКА, Молодіжна, О.Бачинської, П.Дорошенка, Прикарпатська), Олієво-Корнів (В.Комарова, В.Стефаника, І.Франка, Л.Українки, М.Горького, Тиха, Українська, 1 Травня), Олієво-Королівка (Б.Хмельницького, БЕЗИНА, Білогірська, В.Стефаника, Галицька, Заболоття, Зелена, І.Венгриновича, Набережна, Незалежності, П.Сагайдачного, Прикарпатська, Проектна, Сагайдачна, Садова, Січових Стрільців, Т.Шевченка, Ю.Гагаріна, 1 Грудня, 22 Січня), Раковець (Галицька), Рашків (Б.Хмельницького, Бойчука, В.Сосюри, В.Стефаника, Галицька, Д.Вітовського, ДАНИЛЮКА, І Данилюка, І.Франка, Козацька, Л.Мартовича, Л.Українки, М.Грушевського, М.Черемшини, Незалежності, О.Довженка, О.Кобилянської, Поповича, Проектна, Січових Стрільців, Т.Шевченка, Шкільна, 30-річчя Перемоги), Семенівка (Біла, В.Чорновола, Галицька, І.Франка, Л.Українки), Чернелиця (Заболоття )</v>
          </cell>
          <cell r="S119" t="str">
            <v>Населення, малі підприємства</v>
          </cell>
        </row>
        <row r="120">
          <cell r="D120" t="str">
            <v>Воронів 35/10 кВ</v>
          </cell>
          <cell r="G120" t="str">
            <v>Семенівка</v>
          </cell>
          <cell r="P120">
            <v>432</v>
          </cell>
          <cell r="R120" t="str">
            <v>Воронів (БАРАБАША, І.Франка, Л.Українки, Новоселів, Т.Шевченка, УКРАЇНСЬКА), Раковець ( БАРЧИНСЬКОІ, В.Чорновола, Галицька, І.Вагилевича, І.Франка, Левицького, Лугова, М.Бабія, Наддністрянська, О.Барчинської, Придністровська, Т.Шевченка, Чкалова), Семенівка (В.Чорновола, Галицька, Січових Стрільців, Т.Шевченка)</v>
          </cell>
          <cell r="S120" t="str">
            <v>Населення, малі підприємства</v>
          </cell>
        </row>
        <row r="121">
          <cell r="D121" t="str">
            <v>Воронів 35/10 кВ</v>
          </cell>
          <cell r="G121" t="str">
            <v>Лука</v>
          </cell>
          <cell r="P121">
            <v>770</v>
          </cell>
          <cell r="R121" t="str">
            <v>Лука (Б.Хмельницького, В.Стефаника, Весела, Галицька, Дністровська, Затишна, І.Кармелюка, І.Франка, Л.Українки, М.Черемшини, Миру, Незалежна, Нова, О.Кобилянської, С.Бандери, С.Гулака-Артемовського, Садова, Т.Шевченка, Травнева, Ю.Гагаріна, 8 Березня), Монастирок (Галицька, Дністровська), Незвисько (Березівська, Білогірська, Галицька, Козацька, О.Бачинської, Придністровська, Садова, Стависька, Т.Шевченка), Уніж (Галицька, Дністровська, Незалежності, Т.Шевченка, Травнева)</v>
          </cell>
          <cell r="S121" t="str">
            <v>Населення, малі підприємства</v>
          </cell>
        </row>
        <row r="122">
          <cell r="D122" t="str">
            <v>Городенка 110/35/10 кВ</v>
          </cell>
          <cell r="G122" t="str">
            <v>Лікарня</v>
          </cell>
          <cell r="P122">
            <v>1087</v>
          </cell>
          <cell r="R122" t="str">
            <v>Городенка (Затишна), Городенка (А.Шептицького, Б.Хмельницького, Боднарчука, Борковського, Братів Окуневських, В.Винниченка, В.Стуса, Жибчина, Затишна, І.Богуна, І.Мазепи, Князя Лева, Конституції України, Крушельницького, Л.Курбаса, Левицького, М.Слободівни, Миру, РИНКОВА, Родини Шухевичів, Т.Шевченка, Чайковського, Шкільна, Я.Мудрого, 1 Листопада, 5 річниці Незалежності), Городенка (А.Шептицького)</v>
          </cell>
          <cell r="S122" t="str">
            <v>Населення, малі підприємства, адміністрація, школа, пошта, Укртелеком, ТЦК та СП</v>
          </cell>
        </row>
        <row r="123">
          <cell r="D123" t="str">
            <v>Чернелиця 35/10 кВ</v>
          </cell>
          <cell r="G123" t="str">
            <v>Чернелиця</v>
          </cell>
          <cell r="P123">
            <v>508</v>
          </cell>
          <cell r="R123" t="str">
            <v>Чернелиця (А.Міцкевича, Б.Хмельницького, Горна, Д.Яворницького, Димитрова, Дністровська, І.Кармелюка, І.Мазепи, І.Франка, КАЛІНІНА, Козацька, Л.Українки, М.Грушевського, Незалежності, О.Бачинської, О.Довбуша, Олексюка, Підзамче, Прикарпатська, Садова, Січових Стрільців, Спортивна, Т.Шевченка, Українська, Ю.Гагаріна, 1 Листопада, 5 річниці Незалежності, 30-річчя Перемоги)</v>
          </cell>
          <cell r="S123" t="str">
            <v>Населення</v>
          </cell>
        </row>
        <row r="124">
          <cell r="D124" t="str">
            <v>Чернелиця 35/10 кВ</v>
          </cell>
          <cell r="G124" t="str">
            <v>Михальче</v>
          </cell>
          <cell r="P124">
            <v>815</v>
          </cell>
          <cell r="R124" t="str">
            <v>Далешове (Б.Хмельницького, В.Стефаника, І.Франка, Л.Мартовича, Л.Українки, М.Грушевського, М.Черемшини, О.Бачинської, П.Сагайдачного, Польова, Т.Шевченка, 22 Січня), Колінки (Б.Хмельницького, В.Стефаника, Володимира Великого, І.Франка, Л.Бачинського, Л.Мартовича, Л.Українки, М.Грушевського, М.Черемшини, Незалежності, Січових Стрільців, Т.Шевченка, 16 Липня), Михальче (В.Стуса, Д.Вітовського, Долина, Заговди, І.Мазепи, І.Франка, Л.Українки, М.Грушевського, Польова, Придністровська, Р.Шухевича, Т.Шевченка, 16 Липня), Поточище (Т.Шевченка), Репужинці (Б.Хмельницького, М.Грушевського, М.Черемшини, С.Височана, Січових Стрільців, Т.Шевченка, Ю.Гагаріна, 24 Серпня), Чернелиця (Залісся, Селянська, 1 Листопада)</v>
          </cell>
          <cell r="S124" t="str">
            <v>Населення</v>
          </cell>
        </row>
        <row r="125">
          <cell r="D125" t="str">
            <v>Чернелиця 35/10 кВ</v>
          </cell>
          <cell r="G125" t="str">
            <v>Дубки</v>
          </cell>
          <cell r="P125">
            <v>326</v>
          </cell>
          <cell r="R125" t="str">
            <v>Далешове (Б.Хмельницького, М.Черемшини, Т.Шевченка), Дубки (Б.Хмельницького, В.Стефаника, Володимира Великого, І.Франка, Л.Мартовича, Л.Українки, М.Грушевського, М.Черемшини, Проектна, Т.Шевченка, У.Кармелюка, 1 Травня)</v>
          </cell>
          <cell r="S125" t="str">
            <v>Населення</v>
          </cell>
        </row>
        <row r="126">
          <cell r="D126" t="str">
            <v>Чернелиця 35/10 кВ</v>
          </cell>
          <cell r="G126" t="str">
            <v>Корнів</v>
          </cell>
          <cell r="P126">
            <v>535</v>
          </cell>
          <cell r="R126" t="str">
            <v>Вільхівці (Б.Хмельницького, Безина, В.Івасюка, І.Прокіпчука, І.Франка, Л.Бачинського, Л.Українки, М.Грушевського, М.Коцюбинського, Миру, Незалежності, Т.Шевченка, 5 річниці Незалежності, 17 Вересня), Корнів (Березина, БІЛА, Галицька, І.Богуна, І.Франка, Кубійовичів, Л.Українки, М.Грушевського, Молодіжна, О.Кобилянської, Пясецького, С.Бандери, Січових Стрільців, Т.Шевченка, Хом, Шкільна, 5 річниці Незалежності), Олієво-Королівка ( БАРЧИНСЬКОІ), Чернелиця (Козацька, 8 Березня)</v>
          </cell>
          <cell r="S126" t="str">
            <v>Населення</v>
          </cell>
        </row>
        <row r="127">
          <cell r="D127" t="str">
            <v>Чернелиця 35/10 кВ</v>
          </cell>
          <cell r="G127" t="str">
            <v>Копачинці</v>
          </cell>
          <cell r="P127">
            <v>767</v>
          </cell>
          <cell r="R127" t="str">
            <v>Копачинці (Б.Хмельницького, В.Івасюка, В.Стуса, В.Чорновола, Вільна Україна, Героїв Майдану, Городище, Дністровська, І.Франка, Л.Бачинського, Л.Мартовича, Л.Українки, М.Грушевського, М.Підгірянки, М.Черемшини, Михалевичів, Незалежності, Підгірна, Проектна, С.Бандери, Січових Стрільців, Т.Шевченка), Кунисівці (В.Винниченка, В.Івасюка, В.Стефаника, В.Стуса, Василишина, Дністровська, І.Мічуріна, І.Франка, Л.Мартовича, Л.Українки, М.Грушевського, М.Черемшини, Миру, Незалежності, О.Кобилянської, П.Дорошенка, П.Сагайдачного, П.Тичини, Польова, С.Бандери, Т.Шевченка, Ю.Федьковича), Хмелева (Дністровська, Закутинська, І.Богуна, І.Франка, Л.Українки, Незалежності, Т.Шевченка), Чернелиця (Б.Хмельницького, В.Івасюка, В.Чорновола, Горна, Дністровська, І.Сірка, О.Довбуша)</v>
          </cell>
          <cell r="S127" t="str">
            <v>Населення</v>
          </cell>
        </row>
        <row r="128">
          <cell r="D128" t="str">
            <v>Зв'язок 35/10 кВ</v>
          </cell>
          <cell r="G128" t="str">
            <v>ТП-24-401</v>
          </cell>
          <cell r="P128">
            <v>4</v>
          </cell>
          <cell r="R128" t="str">
            <v>Івано-Франківськ (Є.Коновальця, Макуха, С.Височана)</v>
          </cell>
          <cell r="S128" t="str">
            <v>ТзОВ "САНТЕХЦЕНТР", "ВАТ"IФ Металопласт"</v>
          </cell>
        </row>
        <row r="129">
          <cell r="D129" t="str">
            <v>Зв'язок 35/10 кВ</v>
          </cell>
          <cell r="G129" t="str">
            <v>ТП-24-70</v>
          </cell>
          <cell r="P129">
            <v>1</v>
          </cell>
          <cell r="R129" t="str">
            <v>Івано-Франківськ (Залізнична)</v>
          </cell>
          <cell r="S129" t="str">
            <v>ІФ ЛРЗ</v>
          </cell>
        </row>
        <row r="130">
          <cell r="D130" t="str">
            <v>Зв'язок 35/10 кВ</v>
          </cell>
          <cell r="G130" t="str">
            <v>ТП-24-35</v>
          </cell>
          <cell r="P130">
            <v>904</v>
          </cell>
          <cell r="R130" t="str">
            <v>Івано-Франківськ (Академіка Сахарова, Борковського, Є.Коновальця, Зорія, Карпінця, Київська, Кубійовича, Міхновського, Опанаса Заливахи, С.Бандери, С.Височана, Січових Стрільців, Слави Стецько, Шухевичів)</v>
          </cell>
          <cell r="S130" t="str">
            <v>Населення, малі підприєства</v>
          </cell>
        </row>
        <row r="131">
          <cell r="D131" t="str">
            <v>Зв'язок 35/10 кВ</v>
          </cell>
          <cell r="G131" t="str">
            <v>РП-24-8-1</v>
          </cell>
          <cell r="P131">
            <v>1567</v>
          </cell>
          <cell r="R131" t="str">
            <v>Івано-Франківськ (А.Мельника, А.Міцкевича, Академіка Сахарова, В.Чорновола, Галицька, Є.Коновальця, Желехівського, Зелений, І.Вагилевича, І.Франка, Л.Курбаса, М.Грушевського, М.Шашкевича, Незалежності, Січових Стрільців)</v>
          </cell>
          <cell r="S131" t="str">
            <v>Населення, малі підприєства, Головне управління ДПС в області, Департамент соціальної політики облдержадміністрації, міська стоматологічна полікнініка, ДП НТЦ УАРнет, радіомовлення, Держ. експортно-імпортний банк України</v>
          </cell>
        </row>
        <row r="132">
          <cell r="D132" t="str">
            <v>Зв'язок 35/10 кВ</v>
          </cell>
          <cell r="G132" t="str">
            <v>ТП-24-32</v>
          </cell>
          <cell r="P132">
            <v>1190</v>
          </cell>
          <cell r="R132" t="str">
            <v>Івано-Франківськ (В.Стефаника), Івано-Франківськ (А.Міцкевича, Академіка В.Гнатюка, Б.Лепкого, В.Стефаника, В.Чорновола, Валова, Вірменська, Галицька, Героїв Попасної, Дністровська, Залізнична, І.Франка, Л.Курбаса, Левка Лук'яненка, М.Грушевського, М.Підгірянки, М.Черемшини, Миколи Арсенича-Березовського, Михайла Мулика, Незалежності, Павлика, Ринок, Робітнича, С.Бандери, С.Крушельницької, Садовий, Сірика, Старозамкова, Страчених Українських Націоналістів, Тринітарська, Хіміків, Шеремети, Шота Руставелі, Шпитальна, Шухевичів, 2000-річчя Різдва Христового)</v>
          </cell>
          <cell r="S132" t="str">
            <v>Населення, малі підприємства, автовокзал</v>
          </cell>
        </row>
        <row r="133">
          <cell r="D133" t="str">
            <v>Зв'язок 35/10 кВ</v>
          </cell>
          <cell r="G133" t="str">
            <v>ТП-24-133-1</v>
          </cell>
          <cell r="P133">
            <v>1213</v>
          </cell>
          <cell r="R133" t="str">
            <v>Івано-Франківськ (С.Височана)</v>
          </cell>
          <cell r="S133" t="str">
            <v>Населення, малі підприєства</v>
          </cell>
        </row>
        <row r="134">
          <cell r="D134" t="str">
            <v>Зв'язок 35/10 кВ</v>
          </cell>
          <cell r="G134" t="str">
            <v>ТП-24-526</v>
          </cell>
          <cell r="P134">
            <v>250</v>
          </cell>
          <cell r="R134" t="str">
            <v>Івано-Франківськ (Макуха), Івано-Франківськ (Вербова, Головатого, Макуха, Микитинецька, Об'їздова, Простора, Ребета, Танкістів, Токарська, Хриплинська)</v>
          </cell>
          <cell r="S134" t="str">
            <v>Населення, малі підприєства</v>
          </cell>
        </row>
        <row r="135">
          <cell r="D135" t="str">
            <v>Зв'язок 35/10 кВ</v>
          </cell>
          <cell r="G135" t="str">
            <v>ЗТП-24-108</v>
          </cell>
          <cell r="P135">
            <v>835</v>
          </cell>
          <cell r="R135" t="str">
            <v>Івано-Франківськ (А.Мельника, Академіка Сахарова, В.Чорновола, Вічевий Майдан, Д.Вітовського, Є.Коновальця, Л.Бачинського, Незалежності, Січових Стрільців, Т.Шевченка)</v>
          </cell>
          <cell r="S135" t="str">
            <v>Населення, малі підприєства, Головне управління пенсійного фонду України, Укрпошта, Приватбанк, ТзОВ “Діскавері”</v>
          </cell>
        </row>
        <row r="136">
          <cell r="D136" t="str">
            <v>Зв'язок 35/10 кВ</v>
          </cell>
          <cell r="G136" t="str">
            <v>ТП-24-133-2</v>
          </cell>
          <cell r="P136">
            <v>2553</v>
          </cell>
          <cell r="R136" t="str">
            <v>Івано-Франківськ (Є.Коновальця, Зорія, Київська, Макуха, Міхновського, Побутова, Профспілкова, Ребета, С.Бандери, С.Височана, Слави Стецько, Спокійна)</v>
          </cell>
          <cell r="S136" t="str">
            <v>Населення, малі підприєства</v>
          </cell>
        </row>
        <row r="137">
          <cell r="D137" t="str">
            <v>Зв'язок 35/10 кВ</v>
          </cell>
          <cell r="G137" t="str">
            <v>ТП-24-196</v>
          </cell>
          <cell r="P137">
            <v>950</v>
          </cell>
          <cell r="R137" t="str">
            <v>Івано-Франківськ (Б.Лепкого, В.Стефаника, Володимирського Фотія, Залізнична, М.Підгірянки, Незалежності, П.Калнишевського, Переяславська, Товарна, Шухевичів, Юрія Іллєнка)</v>
          </cell>
          <cell r="S137" t="str">
            <v>Населення, малі підприєства</v>
          </cell>
        </row>
        <row r="138">
          <cell r="D138" t="str">
            <v>Зв'язок 35/10 кВ</v>
          </cell>
          <cell r="G138" t="str">
            <v>ТП-24-16</v>
          </cell>
          <cell r="P138">
            <v>827</v>
          </cell>
          <cell r="R138" t="str">
            <v>Івано-Франківськ (Академіка Сахарова, Гординського, Є.Коновальця, І.Мазепи, Міхновського, Національної Гвардії, Південний, Р.Гурика, С.Бандери, Т.Шевченка, Теодора Цьоклера)</v>
          </cell>
          <cell r="S138" t="str">
            <v>Населення, малі підприємства, СШ-23</v>
          </cell>
        </row>
        <row r="139">
          <cell r="D139" t="str">
            <v>Зв'язок 35/10 кВ</v>
          </cell>
          <cell r="G139" t="str">
            <v>ТП-24-22</v>
          </cell>
          <cell r="P139">
            <v>1</v>
          </cell>
          <cell r="R139" t="str">
            <v>Івано-Франківськ (С.Височана)</v>
          </cell>
          <cell r="S139" t="str">
            <v>ТДВ "Івано-Франківськзалізобетон"</v>
          </cell>
        </row>
        <row r="140">
          <cell r="D140" t="str">
            <v>Зв'язок 35/10 кВ</v>
          </cell>
          <cell r="G140" t="str">
            <v>РП-24-8-2</v>
          </cell>
          <cell r="P140">
            <v>960</v>
          </cell>
          <cell r="R140" t="str">
            <v>Івано-Франківськ (Академіка Сахарова), Івано-Франківськ (А.Мельника, Академіка Сахарова, Є.Коновальця, Зелений, Січових Стрільців), Івано-Франківськ (А.Мельника, Академіка Сахарова, В.Чорновола, Гординського, Зелений, Крука, Національної Гвардії, Незалежності, Т.Шевченка)</v>
          </cell>
          <cell r="S140" t="str">
            <v>Населення, малі підприємства</v>
          </cell>
        </row>
        <row r="141">
          <cell r="D141" t="str">
            <v>Зв'язок 35/10 кВ</v>
          </cell>
          <cell r="G141" t="str">
            <v>ТП-24-107-2</v>
          </cell>
          <cell r="P141">
            <v>2366</v>
          </cell>
          <cell r="R141" t="str">
            <v>Івано-Франківськ (А.Мельника, Академіка Сахарова, Басараб, Верховинська, Є.Коновальця, І.Вагилевича, І.Франка, М.Драгоманова, М.Шашкевича, Міхновського, Незалежності, Переяславська, С.Бандери, Січових Стрільців, Теодора Цьоклера, Шухевичів)</v>
          </cell>
          <cell r="S141" t="str">
            <v>Населення, готель Надія, податкова служба, драмтеатр, Укргазбанк</v>
          </cell>
        </row>
        <row r="142">
          <cell r="D142" t="str">
            <v>Брошнів 110/10 кВ</v>
          </cell>
          <cell r="G142" t="str">
            <v>ЗТП-32-331</v>
          </cell>
          <cell r="P142">
            <v>373</v>
          </cell>
          <cell r="R142" t="str">
            <v>Брошнів (А.Шептицького, В.Стуса, Д.Вітовського, Є.Коновальця, І.Мазепи, І.Франка, Колгоспна, Л.Українки, Незалежності, О.Довбуша, Т.Шевченка), Сваричів (Л.Українки)</v>
          </cell>
          <cell r="S142" t="str">
            <v>Населення, ТзОВ "Крез"</v>
          </cell>
        </row>
        <row r="143">
          <cell r="D143" t="str">
            <v>Брошнів 110/10 кВ</v>
          </cell>
          <cell r="G143" t="str">
            <v>Криховичі</v>
          </cell>
          <cell r="P143">
            <v>1058</v>
          </cell>
          <cell r="R143" t="str">
            <v>Брошнів-Осада (А.Шептицького, М.Кривоноса, О.Кульчицької, П.Сагайдачного, Прикарпатська, Січових Стрільців, 1 Листопада, 22 Січня), Креховичі (Берегова, В.Івасюка, В.Стефаника, В.Чорновола, Залізнична, Звитяги, Зелена, І.Франка, Космонавтів, Л.Українки, Лапшин, Лісова, Миру, Молодіжна, Незалежності, Прикарпатська, С.Бандери, Січових Стрільців, Сонячна, Т.Шевченка, Українська, 22 Січня), Сваричів (Л.Українки)</v>
          </cell>
          <cell r="S143" t="str">
            <v>Населення, залізнична станція, ТзОВ  Памібро</v>
          </cell>
        </row>
        <row r="144">
          <cell r="D144" t="str">
            <v>Брошнів 110/10 кВ</v>
          </cell>
          <cell r="G144" t="str">
            <v>Осмолода-1</v>
          </cell>
          <cell r="P144">
            <v>1137</v>
          </cell>
          <cell r="R144" t="str">
            <v>Брошнів (Д.Вітовського, Козацька, С.Бандери), Брошнів-Осада (Б.Хмельницького, В.Стуса, Відродження, Вояків УПА, Є.Коновальця, Залізнична, І.Франка, Й.Люкляна, М.Грушевського, М.Шашкевича, Миру, Морозенка, НОВА, О.Довбуша, Осмолодська, С.Бандери, С.Галечко, С.Петлюри, С.Руднєва, Січових Стрільців, 22 Січня), Креховичі</v>
          </cell>
          <cell r="S144" t="str">
            <v>Населення, насосна, очисні споруди</v>
          </cell>
        </row>
        <row r="145">
          <cell r="D145" t="str">
            <v>Брошнів 110/10 кВ</v>
          </cell>
          <cell r="G145" t="str">
            <v>Брошнів-1</v>
          </cell>
          <cell r="P145">
            <v>979</v>
          </cell>
          <cell r="R145" t="str">
            <v>Брошнів-Осада (А.Шептицького, В.Стуса, В.Чорновола, І.Богуна, І.Гонти, Й.Люкляна, Л.Українки, М.Грушевського, М.Шашкевича, Морозенка, Незалежності, Р.Шухевича, Січових Стрільців, Українська, Шкільна, 1 Листопада, 22 Січня)</v>
          </cell>
          <cell r="S145" t="str">
            <v>Населення, пекарня, ТОВ Прикарпат-Еко-Продукт, лікарня, ТзОВ  Памібро</v>
          </cell>
        </row>
        <row r="146">
          <cell r="D146" t="str">
            <v>Брошнів 110/10 кВ</v>
          </cell>
          <cell r="G146" t="str">
            <v>Осмолода-2</v>
          </cell>
          <cell r="P146">
            <v>1</v>
          </cell>
          <cell r="R146" t="str">
            <v>Брошнів-Осада (22 Січня)</v>
          </cell>
          <cell r="S146" t="str">
            <v>ТзОВЦБМ "Осмолода"</v>
          </cell>
        </row>
        <row r="147">
          <cell r="D147" t="str">
            <v>Брошнів 110/10 кВ</v>
          </cell>
          <cell r="G147" t="str">
            <v>Автоматика-1</v>
          </cell>
          <cell r="P147">
            <v>1</v>
          </cell>
          <cell r="R147" t="str">
            <v>Брошнів (І.Франка)</v>
          </cell>
          <cell r="S147" t="str">
            <v>ТзОВ"Торговий дім Віківуд Юкрейн"</v>
          </cell>
        </row>
        <row r="148">
          <cell r="D148" t="str">
            <v>Брошнів 110/10 кВ</v>
          </cell>
          <cell r="G148" t="str">
            <v>Автоматика-2</v>
          </cell>
          <cell r="P148">
            <v>1</v>
          </cell>
          <cell r="R148" t="str">
            <v>Брошнів (І.Франка)</v>
          </cell>
          <cell r="S148" t="str">
            <v>ТзОВ"Торговий дім Віківуд Юкрейн"</v>
          </cell>
        </row>
        <row r="149">
          <cell r="D149" t="str">
            <v>Брошнів 110/10 кВ</v>
          </cell>
          <cell r="G149" t="str">
            <v>Осмолода-3</v>
          </cell>
          <cell r="P149">
            <v>1</v>
          </cell>
          <cell r="R149" t="str">
            <v>Брошнів-Осада (22 Січня)</v>
          </cell>
          <cell r="S149" t="str">
            <v>ТзОВЦБМ "Осмолода"</v>
          </cell>
        </row>
        <row r="150">
          <cell r="D150" t="str">
            <v>Брошнів 110/10 кВ</v>
          </cell>
          <cell r="G150" t="str">
            <v>Школа</v>
          </cell>
          <cell r="P150">
            <v>19</v>
          </cell>
          <cell r="R150" t="str">
            <v>Брошнів-Осада (Шкільна, 22 Січня)</v>
          </cell>
          <cell r="S150" t="str">
            <v>Населення, друкарня, водопостачання та водовідведення</v>
          </cell>
        </row>
        <row r="151">
          <cell r="D151" t="str">
            <v>Брошнів 110/10 кВ</v>
          </cell>
          <cell r="G151" t="str">
            <v>Брошнів-2</v>
          </cell>
          <cell r="P151">
            <v>1</v>
          </cell>
          <cell r="R151" t="str">
            <v>Брошнів-Осада (Січових Стрільців)</v>
          </cell>
          <cell r="S151" t="str">
            <v xml:space="preserve"> ТзОВ "Ліском ІФ"</v>
          </cell>
        </row>
        <row r="152">
          <cell r="D152" t="str">
            <v>Брошнів 110/10 кВ</v>
          </cell>
          <cell r="G152" t="str">
            <v>Сваричів</v>
          </cell>
          <cell r="P152">
            <v>1473</v>
          </cell>
          <cell r="R152" t="str">
            <v>Рожнятів, Сваричів (Б.Хмельницького, Божкова, Буковинська, В.Чорновола, Вільна, Г.Мазепи, Довга, Зелена, І.Мазепи, І.Франка, Іванкова, Коркова, Лани, Лугова, М.Грушевського, М.Коцюбинського, Молодіжна, Мочарна, Набережна, Незалежності, Нова, Новоселиця, Свободи, Січових Стрільців, Соборна, Т.Шевченка, Травнева, У.Кармелюка, Церковна, Шкільна, Ю.Гагаріна)</v>
          </cell>
          <cell r="S152" t="str">
            <v>Населення, малі підприємства</v>
          </cell>
        </row>
        <row r="153">
          <cell r="D153" t="str">
            <v>Рожнятів 35/10 кВ</v>
          </cell>
          <cell r="G153" t="str">
            <v>Рожнятів</v>
          </cell>
          <cell r="P153">
            <v>313</v>
          </cell>
          <cell r="R153" t="str">
            <v>Рожнятів (В.Стуса, Д.Вітовського, Єдності, І.Богуна, І.Котляревського, І.Франка, Надрічна, Нафтовиків, О.Вишні, О.Довбуша, О.Довженка, Проектна, Січових Стрільців, Струтинська, Т.Шевченка, Шкільна)</v>
          </cell>
          <cell r="S153" t="str">
            <v>Населення, малі підприємства, КП "Рожнятівтеплосервіс", насосна</v>
          </cell>
        </row>
        <row r="154">
          <cell r="D154" t="str">
            <v>Рожнятів 35/10 кВ</v>
          </cell>
          <cell r="G154" t="str">
            <v>Рівня</v>
          </cell>
          <cell r="P154">
            <v>2733</v>
          </cell>
          <cell r="R154" t="str">
            <v>Берлоги (Б.Хмельницького, Зелена, І.Франка, Ігоря Дмитріва, К.Левицького, Л.Українки, М.Грушевського, Миру, Молодіжна, Т.Шевченка, Фединяка, ШКІЛЬНА, 24 Серпня), Вербівка (Зелена, Т.Шевченка), Камінь (Б.Хмельницького, Гайова, Героїв Небесної Сотні, Є.Коновальця, Зелена, І.Мазепи, І.Франка, Л.Українки, Ліпатська, М.Грушевського, М.Коцюбинського, Незалежності, О.Довбуша, Перемоги, Рекція, Січових Стрільців, Т.Шевченка, ЦЕРКОВНА, Цірковна, Ю.Гагаріна), Рівня (А.Мельника, Драгомирецького, Л.Українки, Молодіжна, Незалежності, С.Бандери, Січових Стрільців, Т.Шевченка), Рожнятів (А.Шептицького, Б.Хмельницького, Будівельників, В.Івасюка, В.Стефаника, В.Чорновола, Володимирівська, Д.Вітовського, Є.Коновальця, Єдності, Заготскот, Зарічна, Затишна, Зелена, І.Мазепи, І.Сірка, І.Франка, Лани, М.Гоголя, М.Заньковецької, М.Коцюбинського, М.Кривоноса, М.Рильського, Мочарна, Н.Яремчука, Набережна, Надрічна, Незалежності, П.Мирного, П.Сагайдачного, Польова, Р.Шухевича, Річки, С.Бандери, Січових Стрільців, Сонячна, Струтинська, Т.Шевченка, У.Кармелюка, Я.Галана, 16 Липня), Сваричів (В.Івасюка, Весела, Довга, Ліни Костенко, Миру, Молодіжна, Мочарна, Незалежності, П.Мирного, П.Сагайдачного, ПІДМОНАСТИР, Прикарпатська, Т.Шевченка), Топільське (І.Франка, Миру, С.Бандери, Ю.Гагаріна)</v>
          </cell>
          <cell r="S154" t="str">
            <v>Населення</v>
          </cell>
        </row>
        <row r="155">
          <cell r="D155" t="str">
            <v>Рожнятів 35/10 кВ</v>
          </cell>
          <cell r="G155" t="str">
            <v>ЗТП-32-120</v>
          </cell>
          <cell r="P155">
            <v>622</v>
          </cell>
          <cell r="R155" t="str">
            <v>Нижній Струтинь (Б.Хмельницького, В.Івасюка, В.Комарова, В.Стуса, В.Чорновола, Є.Коновальця, Загородка, Зелена, І.Мазепи, І.Франка, Кожерука, Колгоспна, Колгоспний двір, Кочержука, Л.Українки, Логінського, М.Грушевського, Н.Яремчука, Побутова, Р.Шухевича, С.Бандери, Січових Стрільців, Туза, Ювілейна, 22 Січня), Рожнятів (П.Орлика, Струтинська)</v>
          </cell>
          <cell r="S155" t="str">
            <v>Населення, ПП "Роман", ТзОВ "Нижньострутинське", заправка "ОККО"</v>
          </cell>
        </row>
        <row r="156">
          <cell r="D156" t="str">
            <v>Рожнятів 35/10 кВ</v>
          </cell>
          <cell r="G156" t="str">
            <v>Металіст</v>
          </cell>
          <cell r="P156">
            <v>1319</v>
          </cell>
          <cell r="R156" t="str">
            <v>Верхній Струтинь (Б.Лепкого, Б.Хмельницького, В.Івасюка, В.Стефаника, В.Стуса, Вагилевича-Велика, Д.Яворницького, Є.Коновальця, Заводська, Залізнична, Зарічна, Зелена, І.Богуна, І.Вагилевича, І.Франка, Л.Українки, Лісова, М.Грушевського, М.Чурай, М.Шашкевича, Молодіжна, Мочари, Н.Лісовської, На Фермі, Набережна, П.Сагайдачного, Підсокіл, Польова, Р.Шухевича, Річна, С.Бандери, Січових Стрільців, Т.Шевченка, Я.Галана, Ясеновецька), Верхній Струтинь (І.Богуна), Нижній Струтинь (Б.Хмельницького, В.Івасюка, В.Комарова, Героїв України, Героя України М.Костишина, Загородка, Зарічна, І.Франка, Колгоспна, Логінського, М.Грушевського, Миру, Незалежності, Перемоги, Січових Стрільців, Т.Шевченка, Турків потік, 22 Січня), Рожнятів (Лісова, П.Орлика, Ставки), Спас (Заріцька, Зарічна, Лан Долішній, Лоп'янецька, Січових Стрільців)</v>
          </cell>
          <cell r="S156" t="str">
            <v>Населення, АТС</v>
          </cell>
        </row>
        <row r="157">
          <cell r="D157" t="str">
            <v>Косів 110/35/10 кВ</v>
          </cell>
          <cell r="G157" t="str">
            <v>Очисні споруди</v>
          </cell>
          <cell r="P157">
            <v>103</v>
          </cell>
          <cell r="R157" t="str">
            <v>Косів (Дружби), Смодна (Берег, В.Стефаника, Дружби, Зелений, Лісна, О.Довбуша, Перемоги, Церковна, Черганівська), Черганівка (Кобаківська, Незалежності, Церковна)</v>
          </cell>
          <cell r="S157" t="str">
            <v>Населення, насосна станція, КНС, очисні споруди</v>
          </cell>
        </row>
        <row r="158">
          <cell r="D158" t="str">
            <v>Косів 110/35/10 кВ</v>
          </cell>
          <cell r="G158" t="str">
            <v>Соколівка</v>
          </cell>
          <cell r="P158">
            <v>1876</v>
          </cell>
          <cell r="R158" t="str">
            <v>Бабин (Блудівка, Бурси, Верхні Герасими, Верхні Петричі, Вишній Петричі, Вузьке, Вуский, Гелети, Граї, Грині, Груні, Докоївка, Зілювата, Кечера, Козмені, Лупеї, Мігаси, Мойш, Нижні Герасими, Нижні Петричі, Петричі, Пісташі, Семінки, Сокири, Федини, Федори, Центр, Штефанці), Город (Грині, Зелена, Зелений, І.Франка, Каменисте, Лісна, Мельники, Міхалково, Мокрий, Набережна, Незалежності, Підгірська, Сокіри, Т.Шевченка, Центр, Центральна), Косів (В.Івасюка, Герасимовича, Гора Михалків, Дружби, І.Франка, Ірчана, Камениста, Карпатська, Лазова, Лазовий, М.Підгірянки, М.Тарнавського, Над Гуком, О.Довбуша, О.Кульчицької, Підгірська, Прикарпатська, Т.Шевченка), Соколівка (Берег, Берківка, Блудівка, Босня, Верхє Мокре, Верхній Погар, Головна, Горби, Груша, Зелена, Зелена вулиця, Калинки, Леви, Луг, Менники, Мокре, Мокрий, Незалежності, Нижнє Мокре, Нижній Глигул, Нижній Погар, Площа, Погар, Центр, Центральна), Старий Косів (Т.Шевченка)</v>
          </cell>
          <cell r="S158" t="str">
            <v>Населення</v>
          </cell>
        </row>
        <row r="159">
          <cell r="D159" t="str">
            <v>Косів 110/35/10 кВ</v>
          </cell>
          <cell r="G159" t="str">
            <v>Черганівка</v>
          </cell>
          <cell r="P159">
            <v>2187</v>
          </cell>
          <cell r="R159" t="str">
            <v>Косів (Дружби), Кути (Довга, І.Франка, Косівська, О.Довбуша), Смодна (Баланюків, Вапнярська, Дружби, Забереж, Косівська, Набережна, Незалежності, Нова, Павлика, Перемоги, Спортивна, Центральна, Шкільна), Старі Кути (Банська, В.Стуса, Глібківська, Довга, І.Мічуріна, І.Сірка, І.Франка, Каменець, Кардашівка, Косівська, Л.Українки, Лазорики, Лазориківська, М.Коцюбинського, О.Довбуша, Остапівська, Пентівка, Пеньківка, Перемоги, Потокова, Савчукова, Садова, Садовий, Т.Шевченка, Цикалівка, Шкільна), Черганівка (Б.Хмельницького, Багна, Багнова, Баланівська, Волівця, Волійця, Головна, І.Франка, Кобаківська, Косівська, Л.Українки, М.Грушевського, Молодіжна, О.Довбуша, Пеньківка, Святого Миколая, Т.Шевченка, Толока, Центральна, Церковна, Шкільна, Ю.Гагаріна)</v>
          </cell>
          <cell r="S159" t="str">
            <v>Населення, ФОП Ярич</v>
          </cell>
        </row>
        <row r="160">
          <cell r="D160" t="str">
            <v>Косів 110/35/10 кВ</v>
          </cell>
          <cell r="G160" t="str">
            <v>Гуцульщина</v>
          </cell>
          <cell r="P160">
            <v>1718</v>
          </cell>
          <cell r="R160" t="str">
            <v>Вербовець (Героїв ЗСУ, Гордаків, Диконюка, І.Франка, М.Черемшини, Миру, С.Руднєва, Царина), Косів (Б.Хмельницького, В.Івасюка, В.Стефаника, Вітовська, Г.Павлик, Г.Хоткевича, Горбового, Дружби, Зарічна, І.Франка, Ірчана, Лазова, Лазовий, Лісна, М.Гоголя, М.Коцюбинського, М.Лисенка, М.Павлика, М.Тарнавського, М.Черемшини, Над Гуком, Небесної сотні, Незалежності, О.Довбуша, О.Кобилянської, Піша, Піший, Р.Шухевича, С.Бандери, Середній, Середня, Стефурака, Туристична, Туристичний, Шкрібляка, Я.Мудрого, Яблунева), Старий Косів (Миру)</v>
          </cell>
          <cell r="S160" t="str">
            <v>Населення</v>
          </cell>
        </row>
        <row r="161">
          <cell r="D161" t="str">
            <v>Косів 110/35/10 кВ</v>
          </cell>
          <cell r="G161" t="str">
            <v>Берлінек</v>
          </cell>
          <cell r="P161">
            <v>1</v>
          </cell>
          <cell r="R161" t="str">
            <v>Черганівка (Косівська)</v>
          </cell>
          <cell r="S161" t="str">
            <v>Пилорами</v>
          </cell>
        </row>
        <row r="162">
          <cell r="D162" t="str">
            <v>Косів 110/35/10 кВ</v>
          </cell>
          <cell r="G162" t="str">
            <v>Косів</v>
          </cell>
          <cell r="P162">
            <v>1186</v>
          </cell>
          <cell r="R162" t="str">
            <v>Косів (А.Міцкевича, Б.Хмельницького, В.Івасюка, В.Стефаника, Гвардійська, Зарічна, Зелений, Ірчана, М.Гоголя, М.Грушевського, М.Драгоманова, М.Павлика, М.Шашкевича, Небесної сотні, Незалежності, О.Кобилянської, П.Сагайдачного, Попова, Садова, Стефурака, Т.Шевченка, Тиха, Учительська, Шкрібляка)</v>
          </cell>
          <cell r="S162" t="str">
            <v>Населення</v>
          </cell>
        </row>
        <row r="163">
          <cell r="D163" t="str">
            <v>Косів 110/35/10 кВ</v>
          </cell>
          <cell r="G163" t="str">
            <v>Лікарня</v>
          </cell>
          <cell r="P163">
            <v>1206</v>
          </cell>
          <cell r="R163" t="str">
            <v>Косів (Б.Хмельницького, Будівельний, Будівельників, В.Винниченка, В.Чорновола, Г.Сковороди, Д.Дудаєва, Девдюка, Дружби, І.Мазепи, І.Миколайчука, Ірчана, Капія, Л.Українки, М.Грушевського, М.Драгоманова, М.Підгірянки, М.Черемшини, Молодіжна, Небесної сотні, П.Сагайдачного, С.Бандери, С.Руднєва, Т.Шевченка, Тиха, Учительська, Я.Галана), Смодна (Будівельний, Будівельників, В.Стуса, Дружби, Ірчана, Капія, Курортна, Л.Українки, Молодіжна, Набережна, Незалежності, О.Пушкіна, Руднева, Санаторна, Санаторний, Т.Шевченка), Старий Косів (Богатчука, В.Чапаєва, В.Чорновола, Героїв ЗСУ, Девдюка, Карп'юка, Косівська, Л.Українки, М.Черемшини, Миру, Пасайлюка, Спеціалістів, Т.Шевченка)</v>
          </cell>
          <cell r="S163" t="str">
            <v>Населення</v>
          </cell>
        </row>
        <row r="164">
          <cell r="D164" t="str">
            <v>Косів 110/35/10 кВ</v>
          </cell>
          <cell r="G164" t="str">
            <v>Вербовець</v>
          </cell>
          <cell r="P164">
            <v>1643</v>
          </cell>
          <cell r="R164" t="str">
            <v>Вербовець (Банський, Біла Вільшина, Г.Сковороди, Гаврили, Героїв ЗСУ, Гордаків, Девдюка, Диконюка, Зелена, Зелений, І.Мазепи, І.Мічуріна, І.Франка, Ірчана, Кичира, Л.Українки, М.Черемшини, Мирний, Миру, Н.Яремчука, Набережна, Нагірна, Павлика, Перемоги, Підлісний, Піший, С.Руднєва, Свиридівка, Середній, Тикинюка, Тиха, Центральна, Церковна, Шкільна, Шкільний, Я.Галана), Кобаки (Ставова), Косів (Г.Сковороди, Д.Дудаєва, Дружби, І.Мазепи, Каменярів, Незалежності, Огієнка, С.Руднєва, Т.Шевченка), Смодна (Б.Хмельницького, В.Стефаника, В.Стуса, В.Юрійчука, Вербицького, Г.Сковороди, Д.Галицького, Дорожна, Дружби, Зарінки, І.Франка, Ірчана, К.Савчука, Кобаківська, Лази, Липкалюка Костини, Лісна, М.Коцюбинського, М.Черемшини, Н.Яремчука, Незалежності, О.Кобилянської, Павлика, Перемоги, Польова, Пріски, Садова, Санаторний, Січових Стрільців, Спортивна, Ходана, Шкільна, Шкільний, Щорса, 8 Березня), Старий Косів (Будівельна, Будівельників, В.Чапаєва, В.Чорновола, Героїв ЗСУ, Дружби, Зелена, Зелений, І.Франка, Колюка, Кошового, Л.Українки, М.Вовчак, М.Черемшини, Миру, Набережна, О.Довбуша, О.Лепкалюка, Перемоги, Садова, Сибірцева, Спеціалістів, Т.Шевченка, Тиха, Тихий, Царина, Центральна, Шкільна, Шкільний), Черганівка (Кобаківська)</v>
          </cell>
          <cell r="S164" t="str">
            <v>Населення</v>
          </cell>
        </row>
        <row r="165">
          <cell r="D165" t="str">
            <v>Кути 110/10 кВ</v>
          </cell>
          <cell r="G165" t="str">
            <v>Л/К</v>
          </cell>
          <cell r="P165">
            <v>32</v>
          </cell>
          <cell r="R165" t="str">
            <v>Кути (В.Стуса, Вижницька, Л.Українки, М.Грушевського, Черемошна), Старі Кути (О.Кобилянської)</v>
          </cell>
          <cell r="S165" t="str">
            <v>Лісокомбінат</v>
          </cell>
        </row>
        <row r="166">
          <cell r="D166" t="str">
            <v>Кути 110/10 кВ</v>
          </cell>
          <cell r="G166" t="str">
            <v>Кобаки</v>
          </cell>
          <cell r="P166">
            <v>1386</v>
          </cell>
          <cell r="R166" t="str">
            <v>Кобаки (Букатчука, Василя Копчука, Головна, Дворище, Є.Сав'юка, І.Франка, Л.Українки, Лісна, М.Черемшини, Молодіжна, Нагірна, Незалежності, Осічного, Регуша, Сайнюка, Шкільна), Кути (Академіка С.Корольова, В.Стуса, Вижницька, Є.Коновальця, І.Сірка, Космонавта Поповича, Л.Українки, Лугова, М.Гоголя, М.Драгоманова, Миру, Мостовича, О.Кобилянської, Павлика, Перемоги, Польова, Прикарпатська, Січових Стрільців, Снятинська, Тиха, Черемошна, Шевська), Рибне (Букатчука, Згору, І.Франка, М.Черемшини, Небесної сотні, Центральна), Слобідка (Б.Хмельницького, Головна, І.Франка, Л.Українки, Лукиничівська, М.Грушевського, Миру, Млинська, Незалежності, Снятинська, Т.Шевченка), Старі Кути (Снятинська)</v>
          </cell>
          <cell r="S166" t="str">
            <v>Населення</v>
          </cell>
        </row>
        <row r="167">
          <cell r="D167" t="str">
            <v>Кути 110/10 кВ</v>
          </cell>
          <cell r="G167" t="str">
            <v>Кути</v>
          </cell>
          <cell r="P167">
            <v>2053</v>
          </cell>
          <cell r="R167" t="str">
            <v>Кути (А.Макаренка, Б.Хмельницького, Боднарська, В.Винниченка, В.Івасюка, В.Стефаника, В.Стуса, Вижницька, Вірменська, Вічевий Майдан, Г.Хоткевича, Галицький, Героїв Майдану, Глибока, Гуцульська, Довга, Є.Коновальця, Зелена, І.Мазепи, І.Сірка, І.Франка, Київська, Косівська, Кушнірська, Л.Українки, Лугова, М.Гоголя, М.Грушевського, М.Плав'юка, М.Черемшини, Миру, Мостовича, Нова, О.Довбуша, О.Довженка, О.Кобилянської, П.Дорошенка, П.Сагайдачного, Павлика, Перемоги, Польова, Р.Шухевича, Садова, Січових Стрільців, Снятинська, Стефановичів, Т.Шевченка, Тиха, Тюдівська, Черемошна, Шевська, Шкільна, Ю.Федьковича), Старі Кути (В.Стефаника, Глибока, Довга, І.Франка, Косівська, О.Довбуша, О.Кобилянської, Савчукова, Снятинська, Т.Шевченка, Тюдівська)</v>
          </cell>
          <cell r="S167" t="str">
            <v>Населення, пекарня, ФОП Попюк, ФОП Узюмова, лікарня</v>
          </cell>
        </row>
        <row r="168">
          <cell r="D168" t="str">
            <v>Кути 110/10 кВ</v>
          </cell>
          <cell r="G168" t="str">
            <v>В.Рожен</v>
          </cell>
          <cell r="P168">
            <v>2407</v>
          </cell>
          <cell r="R168" t="str">
            <v>Великий Рожин (Галечі, Глинін, Дубівська, Дучин, Запогар, І.Франка, Кубеївка, Л.Українки, Лушки, Малі улоги, Михасі, Н.Яремчук, Н.Яремчука, Незалежності, Нижній Рабинець, Нижній Середній, Облаз, Присліп, Рабинець, С.Бандери, Село, Т.Шевченка, Царина, Штоли), Малий Рожин (Гавин, Гаджин, Гонтарка, Горб, Горби, Грунь, Гучки, Кичира, Лужок, Микитчено, Мікичини, Пітрів Грунь, Присліп, Село, Тармочко, Тарночка, Толоки, Хрунево, ЦАРИНА, Центр, Чокини), Розтоки (Влоги, Вугри, Глиняний, Губки, Закамінь, Запогар, Лопули, Луги, Манівлоги, Опари, Підпасіки, Підстінки, Погар, Погарці, Рабинець, Село, Царина, Центр, Ями), Тюдів (Долина, Зелена, І.Франка, Л.Українки, М.Черемшини, Млиновиця, Н.Яремчука, Незалежності, О.Кобилянської, опора, Підгора, Сокільська, Т.Шевченка, Царина, Центр, Шкільна, Яким'юка)</v>
          </cell>
          <cell r="S168" t="str">
            <v>Населення</v>
          </cell>
        </row>
        <row r="169">
          <cell r="D169" t="str">
            <v>Виноград 35/10 кВ</v>
          </cell>
          <cell r="G169" t="str">
            <v>Ворона</v>
          </cell>
          <cell r="P169">
            <v>699</v>
          </cell>
          <cell r="R169" t="str">
            <v>Виноград (Отинійська ОТГ) (І.Франка, М.Грушевського), Ворона (Відродження, Волошина, Колгоспна, Колійова, Л.Українки, Липова, М.Підгірянки, Млинівка, Млинська, Морозова, Нова, О.Довбуша, Острів, Р.Шухевича, Роговича, Т.Шевченка)</v>
          </cell>
          <cell r="S169" t="str">
            <v>Населення</v>
          </cell>
        </row>
        <row r="170">
          <cell r="D170" t="str">
            <v>Виноград 35/10 кВ</v>
          </cell>
          <cell r="G170" t="str">
            <v>Отинія</v>
          </cell>
          <cell r="P170">
            <v>490</v>
          </cell>
          <cell r="R170" t="str">
            <v>Голосків (Героїв Майдану, Ковалівка, Незалежності), Отинія (Гайові, Іванціва, Лази, Лази Гайові, Лази лісові, Лазо, Лазо-Лісові, Ризи), Струпків (Майданська), Угорники (Б.Хмельницького, Гайова, Героїв України, Заобіч, Лази, Лазо, Левада, Лісова, Молодіжна, Перемоги, Почаївського Йова, Ризи, Січових Стрільців, Т.Шевченка, 40-річчя Перемоги)</v>
          </cell>
          <cell r="S170" t="str">
            <v>Населення</v>
          </cell>
        </row>
        <row r="171">
          <cell r="D171" t="str">
            <v>Виноград 35/10 кВ</v>
          </cell>
          <cell r="G171" t="str">
            <v>Виноград</v>
          </cell>
          <cell r="P171">
            <v>360</v>
          </cell>
          <cell r="R171" t="str">
            <v>Виноград (Отинійська ОТГ) (М.Грушевського, Молодіжна, Повстанців УПА, С.Бандери, Т.Шевченка, Українська), Нижня Велесниця (М.Коцюбинського, Т.Шевченка, 16 Липня)</v>
          </cell>
          <cell r="S171" t="str">
            <v>Населення</v>
          </cell>
        </row>
        <row r="172">
          <cell r="D172" t="str">
            <v>Виноград 35/10 кВ</v>
          </cell>
          <cell r="G172" t="str">
            <v>Камінне</v>
          </cell>
          <cell r="P172">
            <v>169</v>
          </cell>
          <cell r="R172" t="str">
            <v>Виноград (Отинійська ОТГ) (І.Франка, М.Грушевського, С.Бандери, Т.Шевченка)</v>
          </cell>
          <cell r="S172" t="str">
            <v>Населення</v>
          </cell>
        </row>
        <row r="173">
          <cell r="D173" t="str">
            <v>Лісна Слобідка 35/10 кВ</v>
          </cell>
          <cell r="G173" t="str">
            <v>Мала Кам'янка</v>
          </cell>
          <cell r="P173">
            <v>219</v>
          </cell>
          <cell r="R173" t="str">
            <v>Коломия (Ф.Достоєвського), Лісна Слобідка (Млинець), Мала Кам'янка (В.Стефаника, Зелена, І.Франка, Л.Мартовича, Л.Українки, М.Коцюбинського, Незалежності, Січових Стрільців)</v>
          </cell>
          <cell r="S173" t="str">
            <v>Населення</v>
          </cell>
        </row>
        <row r="174">
          <cell r="D174" t="str">
            <v>Лісна Слобідка 35/10 кВ</v>
          </cell>
          <cell r="G174" t="str">
            <v>Лісна Слобідка</v>
          </cell>
          <cell r="P174">
            <v>575</v>
          </cell>
          <cell r="R174" t="str">
            <v>Лісна Слобідка (О.Кобилянської), Лісна Слобідка (Верхова, Гай, Гряда Верх, Гряда Верхова, Гряда Долина, Зелена, Зрубок, Кринички, Лісова, Молодіжна, О.Кобилянської, Т.Шевченка, Центральна), Раківчик (Лісова)</v>
          </cell>
          <cell r="S174" t="str">
            <v>Населення</v>
          </cell>
        </row>
        <row r="175">
          <cell r="D175" t="str">
            <v>Лісна Слобідка 35/10 кВ</v>
          </cell>
          <cell r="G175" t="str">
            <v>Раківчик-1</v>
          </cell>
          <cell r="P175">
            <v>453</v>
          </cell>
          <cell r="R175" t="str">
            <v>Раківчик (В.Стефаника, Залізнична, Зацерковна, І.Франка, Київська, Л.Мартовича, Л.Українки, Набережна, О.Кобилянської, Павла Бабійчука, Прикарпатська, Річкова, С.Височана, Садова, Семчука, Січових Стрільців, Степова, Т.Шевченка)</v>
          </cell>
          <cell r="S175" t="str">
            <v>Населення, ПП Раківчинецькі ковбаси</v>
          </cell>
        </row>
        <row r="176">
          <cell r="D176" t="str">
            <v>Лісна Слобідка 35/10 кВ</v>
          </cell>
          <cell r="G176" t="str">
            <v>АГНКС</v>
          </cell>
          <cell r="P176">
            <v>1</v>
          </cell>
          <cell r="R176" t="str">
            <v>Лісна Слобідка</v>
          </cell>
          <cell r="S176" t="str">
            <v>газова заправка</v>
          </cell>
        </row>
        <row r="177">
          <cell r="D177" t="str">
            <v>П'ядики 35/10 кВ</v>
          </cell>
          <cell r="G177" t="str">
            <v>П'ядики</v>
          </cell>
          <cell r="P177">
            <v>1244</v>
          </cell>
          <cell r="R177" t="str">
            <v>Коломия (І.Франка, 'Мічурінець масив' П'ядики-1, С.Петлюри), Мала Кам'янка (В.Стефаника, В.Терешкової, В.Чорновола, Відродження, І.Франка, Л.Українки, О.Кобилянської, Польова, Т.Мельничука, Т.Шевченка, Українська, Ю.Гагаріна), П'ядики (Б.Хмельницького, В.Стуса, Вишнева, Відродження, Водоставського, Дранчівка, І.Мазепи, І.Мічуріна, І.Франка, Ірчана, Кирнички, Кринички, Л.Мартовича, Л.Українки, Левада, Молодіжна, Н.Водоставської, Наукова, О.Довбуша, О.Довженка, П.Сагайдачного, Р.Шухевича, С.Бандери, С.Петлюри, Садова, Семенівка, Степана Гнатюка, Т.Мельничука, Т.Шевченка, Ткачука, Урожай, Шевчука)</v>
          </cell>
          <cell r="S177" t="str">
            <v>Населення, пп "Степан Мельничук"(Ферма), ЖКП "Техносервіс"</v>
          </cell>
        </row>
        <row r="178">
          <cell r="D178" t="str">
            <v>П'ядики 35/10 кВ</v>
          </cell>
          <cell r="G178" t="str">
            <v>Підгайчики</v>
          </cell>
          <cell r="P178">
            <v>193</v>
          </cell>
          <cell r="R178" t="str">
            <v>П'ядики (Козачівка, Семенівка), Ценява (Гостинець, Зелена, Н.Яремчука, Польова, Січових Стрільців, Толока)</v>
          </cell>
          <cell r="S178" t="str">
            <v>Населення</v>
          </cell>
        </row>
        <row r="179">
          <cell r="D179" t="str">
            <v>П'ядики 35/10 кВ</v>
          </cell>
          <cell r="G179" t="str">
            <v>Косачівка</v>
          </cell>
          <cell r="P179">
            <v>174</v>
          </cell>
          <cell r="R179" t="str">
            <v>П'ядики (Б.Хмельницького, Відродження, Гостинець, Дранчівка, Козачівка, Косачівська, Урожай), Ценява (Гостинець, Косачівка)</v>
          </cell>
          <cell r="S179" t="str">
            <v>Населення</v>
          </cell>
        </row>
        <row r="180">
          <cell r="D180" t="str">
            <v>П'ядики 35/10 кВ</v>
          </cell>
          <cell r="G180" t="str">
            <v>Турка</v>
          </cell>
          <cell r="P180">
            <v>2393</v>
          </cell>
          <cell r="R180" t="str">
            <v>Велика Кам'янка (Б.Калиняка, Б.Хмельницького, Болота, В.Стуса, В.Чорновола, Возняка, Г.Сковороди, Героїв України, Джерельна, Зелена, І.Ткачука, І.Франка, Л.Українки, Льотчиків, М.Грушевського, М.Клімаша, Н Яремчука, Незалежності, О.Довбуша, П.Мирного, Перемоги, Пологи, Січових Стрільців, Т.Шевченка, Українська, Харукова, Церковна, Яблунева), Джурків (В.Комарова, В.Стефаника, Гайова, Зелена, І.Франка, Ірчана, Каштанова, Кузнєцова, Л.Мартовича, М.Грушевського, М.Черемшини, Молодіжна, Незалежності, О.Кобилянської, Т.Мельничука, Т.Шевченка, Тракторна, Українська), Пищаче (Дачна, О.Довбуша , Українська), Підгайчики (Чигри), Росохач (Українська), Турка (Б.Хмельницького, В.Комарова, В.Стефаника, В.Стуса, Галицька, Діброва, Зелена, І.Франка, Ірчана, Корнійчука, Ліс Діброва, Лісова, М.Грушевського, Миру, Молодіжна, О.Довбуша, О.Довженка, О.Кобилянської, О.Матросова, П.Дорошенка, П.Сагайдачного, Перемоги, Першотравнева, Прикарпатська, С.Бандери, Садова, Січових Стрільців, Соборна, Т.Мельничука, Т.Шевченка, У.Кармелюка, Українська, Ю.Гагаріна, 1 Травня), Фатовець (А.Міцкевича, В.Івасюка, Ірчана, М.Грушевського, М.Коцюбинського, О.Довженка, О.Кобилянської), Ясінки (Л.Українки, М.Коцюбинського, М.Черемшини)</v>
          </cell>
          <cell r="S180" t="str">
            <v>Населення, пп "Степан Мельничук"(Ферма), ЖКП "Техносервіс"</v>
          </cell>
        </row>
        <row r="181">
          <cell r="D181" t="str">
            <v>П'ядики 35/10 кВ</v>
          </cell>
          <cell r="G181" t="str">
            <v>М'ясокостний завод</v>
          </cell>
          <cell r="P181">
            <v>603</v>
          </cell>
          <cell r="R181" t="str">
            <v>Велика Кам'янка (Болота, С.Руданського), Годи-Добровідка (Андрія Луканюка, В.Стефаника, Залізнична, Зелена, І.Франка, Л.Мартовича, Л.Українки, Лісова, М.Грушевського, М.Коцюбинського, Молодіжна, Незалежності, Перемоги, Садова, Січових Стрільців, Т.Шевченка), Мала Кам'янка (Весняна, М.Грушевського), П'ядики (В.Стефаника, Зарінок, М.Грушевського, Ропша, Семенівка, Степана Гнатюка, Шеремети)</v>
          </cell>
          <cell r="S181" t="str">
            <v>Населення</v>
          </cell>
        </row>
        <row r="182">
          <cell r="D182" t="str">
            <v>П'ядики 35/10 кВ</v>
          </cell>
          <cell r="G182" t="str">
            <v>Годи</v>
          </cell>
          <cell r="P182">
            <v>0</v>
          </cell>
          <cell r="R182" t="str">
            <v>Годи-Добровідка</v>
          </cell>
          <cell r="S182" t="str">
            <v>ЗД</v>
          </cell>
        </row>
        <row r="183">
          <cell r="D183" t="str">
            <v>Товмачик 35/10 кВ</v>
          </cell>
          <cell r="G183" t="str">
            <v>Товмачик</v>
          </cell>
          <cell r="P183">
            <v>608</v>
          </cell>
          <cell r="R183" t="str">
            <v>Іванівці (Рубанська), Сідлище (Шкільна), Товмачик (Берегова, Білика, І.Франка, Майданська, Мамутова, Молодіжна, Привокзальна, Рунишівська, С.Майданик, Солодка, Шкільна, Шумлянська), Хоросна (Жиліна)</v>
          </cell>
          <cell r="S183" t="str">
            <v>Населення</v>
          </cell>
        </row>
        <row r="184">
          <cell r="D184" t="str">
            <v>Товмачик 35/10 кВ</v>
          </cell>
          <cell r="G184" t="str">
            <v>Іванівці</v>
          </cell>
          <cell r="P184">
            <v>546</v>
          </cell>
          <cell r="R184" t="str">
            <v>Іванівці (В.Стефаника, І.Франка, Карпатська, Копана, Л.Українки, Рубанська, Спартана, Т.Шевченка, Центральна), Товмачик (Мамутова, Шкільна)</v>
          </cell>
          <cell r="S184" t="str">
            <v>Населення; АЗС; залізниця</v>
          </cell>
        </row>
        <row r="185">
          <cell r="D185" t="str">
            <v>Товмачик 35/10 кВ</v>
          </cell>
          <cell r="G185" t="str">
            <v>Нижнє</v>
          </cell>
          <cell r="P185">
            <v>581</v>
          </cell>
          <cell r="R185" t="str">
            <v>Кіданч (Т.Шевченка), Княждвір (Б.Хмельницького, Болехівська, В.Чорновола, Гірська, І.Мазепи, І.Франка, Л.Українки, М.Черемшини, Миколи Леонтовича, Січових Стрільців, Т.Шевченка, Тисова, Шиблянецька), Мишин (Л.Українки)</v>
          </cell>
          <cell r="S185" t="str">
            <v>Малі підприємства, населення, водозабір</v>
          </cell>
        </row>
        <row r="186">
          <cell r="D186" t="str">
            <v>Товмачик 35/10 кВ</v>
          </cell>
          <cell r="G186" t="str">
            <v>Шепарівці</v>
          </cell>
          <cell r="P186">
            <v>145</v>
          </cell>
          <cell r="R186" t="str">
            <v>Раківчик (Кути, С.Височана, Садова), Товмачик (Лугова, Привокзальна, Рунишівська), Шепарівці (Озерна, Т.Шевченка)</v>
          </cell>
          <cell r="S186" t="str">
            <v>Населення</v>
          </cell>
        </row>
        <row r="187">
          <cell r="D187" t="str">
            <v>Ворохта 110/35/10 кВ</v>
          </cell>
          <cell r="G187" t="str">
            <v>Яблуниця</v>
          </cell>
          <cell r="P187">
            <v>460</v>
          </cell>
          <cell r="R187" t="str">
            <v>Ворохта (Д.Галицького, П'ятихатки, С.Руднєва, Т.Шевченка), Поляниця (Подина), Татарів (Бащенка, Бащенко, Ворохтянська, Гірська, І.Франка, М.Грушевського, Миру, Незалежності, О.Довбуша, Піги, Прутець, Р.Шухевича, Чертіж, Яблунецька), Яблуниця ( Село, Героїв Майдану, Крамниці, Магурки)</v>
          </cell>
          <cell r="S187" t="str">
            <v>Населення; бази відпочинку</v>
          </cell>
        </row>
        <row r="188">
          <cell r="D188" t="str">
            <v>Ворохта 110/35/10 кВ</v>
          </cell>
          <cell r="G188" t="str">
            <v>Войтул</v>
          </cell>
          <cell r="P188">
            <v>593</v>
          </cell>
          <cell r="R188" t="str">
            <v>Ворохта (Войтул, Д.Галицького, Л.Українки, М.Грушевського, Миру, О.Довбуша)</v>
          </cell>
          <cell r="S188" t="str">
            <v>Населення; бази відпочинку</v>
          </cell>
        </row>
        <row r="189">
          <cell r="D189" t="str">
            <v>Ворохта 110/35/10 кВ</v>
          </cell>
          <cell r="G189" t="str">
            <v>Кремінці</v>
          </cell>
          <cell r="P189">
            <v>574</v>
          </cell>
          <cell r="R189" t="str">
            <v>Ворохта (Д.Галицького, С.Руднєва), Татарів (Бащенка, Вербівська, Ворохтянська, І.Франка, Курортна, Л.Українки, М.Грушевського, М.Косила, Миру, Незалежності, Піги, Пігівська, Підгребень, Р.Шухевича, Свободи, Т.Шевченка, Яблунецька)</v>
          </cell>
          <cell r="S189" t="str">
            <v>Населення; бази відпочинку</v>
          </cell>
        </row>
        <row r="190">
          <cell r="D190" t="str">
            <v>Ворохта 110/35/10 кВ</v>
          </cell>
          <cell r="G190" t="str">
            <v>Вороненко</v>
          </cell>
          <cell r="P190">
            <v>461</v>
          </cell>
          <cell r="R190" t="str">
            <v>Вороненко (Вороненко, НЕВІДОМА, Погари, Привокзальна, Розчіл, Центральна, Чертина), Ворохта (Б.Хмельницького, Височина, Г.Хоткевича, С.Височана), Яблуниця ( Село, Беркут, Вороненко, Діл, Довгий Грунь, Погар, Погари, Розчіл), Лазещина (Ланарівка, Панарівка)</v>
          </cell>
          <cell r="S190" t="str">
            <v>Населення, ретранслятор</v>
          </cell>
        </row>
        <row r="191">
          <cell r="D191" t="str">
            <v>Яблуниця 35/10 кВ</v>
          </cell>
          <cell r="G191" t="str">
            <v>Середнє</v>
          </cell>
          <cell r="P191">
            <v>181</v>
          </cell>
          <cell r="R191" t="str">
            <v>Яблуниця (Героїв Майдану, Довгий Грунь, Микулінка, Погар, Погари, Середній)</v>
          </cell>
          <cell r="S191" t="str">
            <v>Населення; бази відпочинку</v>
          </cell>
        </row>
        <row r="192">
          <cell r="D192" t="str">
            <v>Яблуниця 35/10 кВ</v>
          </cell>
          <cell r="G192" t="str">
            <v>ТП-35-266 Т-1</v>
          </cell>
          <cell r="P192">
            <v>2</v>
          </cell>
          <cell r="R192" t="str">
            <v>Яблуниця ( Село)</v>
          </cell>
          <cell r="S192" t="str">
            <v>Населення; бази відпочинку</v>
          </cell>
        </row>
        <row r="193">
          <cell r="D193" t="str">
            <v>Яблуниця 35/10 кВ</v>
          </cell>
          <cell r="G193" t="str">
            <v>Колиба</v>
          </cell>
          <cell r="P193">
            <v>210</v>
          </cell>
          <cell r="R193" t="str">
            <v>Яблуниця ( Село, Вороненко, Героїв Майдану, Діл, Застіжний, Крамниці, Магурки, Микулінка, Погар, Щербанів Верх)</v>
          </cell>
          <cell r="S193" t="str">
            <v>Населення; бази відпочинку</v>
          </cell>
        </row>
        <row r="194">
          <cell r="D194" t="str">
            <v>Яблуниця 35/10 кВ</v>
          </cell>
          <cell r="G194" t="str">
            <v>Беркут</v>
          </cell>
          <cell r="P194">
            <v>291</v>
          </cell>
          <cell r="R194" t="str">
            <v>Яблуниця (Героїв Майдану, Горішків, Горішнів, Довгий Грунь), Лазещина (Горішків)</v>
          </cell>
          <cell r="S194" t="str">
            <v>Населення; бази відпочинку</v>
          </cell>
        </row>
        <row r="195">
          <cell r="D195" t="str">
            <v>Яблуниця 35/10 кВ</v>
          </cell>
          <cell r="G195" t="str">
            <v>Верх</v>
          </cell>
          <cell r="P195">
            <v>189</v>
          </cell>
          <cell r="R195" t="str">
            <v>Яблуниця (Героїв Майдану, Горішків, Діл, Лазовання, Щербанів Верх)</v>
          </cell>
          <cell r="S195" t="str">
            <v>Населення; бази відпочинку</v>
          </cell>
        </row>
        <row r="196">
          <cell r="D196" t="str">
            <v>Яблуниця 35/10 кВ</v>
          </cell>
          <cell r="G196" t="str">
            <v>ТП-35-266 Т-2</v>
          </cell>
          <cell r="P196">
            <v>87</v>
          </cell>
          <cell r="R196" t="str">
            <v>Яблуниця ( Село, Героїв Майдану, Горішків, Діл, Крамниці)</v>
          </cell>
          <cell r="S196" t="str">
            <v>Населення; бази відпочинку</v>
          </cell>
        </row>
        <row r="197">
          <cell r="D197" t="str">
            <v>Ісаків 35/10 кВ</v>
          </cell>
          <cell r="G197" t="str">
            <v>Підвербівці</v>
          </cell>
          <cell r="P197">
            <v>506</v>
          </cell>
          <cell r="R197" t="str">
            <v>Ісаків (Біла криниця, Вербова, Верхня Томирівка, Залевади, І.Франка, Калюжки, Карачівка, Колгоспна, Нижня Томирівка, Підданчиця, Т.Шевченка), Підвербці (Вербова, Дутчака, Зарічний, Зелений, Лісова, Наддністрянська, Січових Стрільців, Т.Шевченка, Тиха, Центральний, Чесних Молодців, Яворівка)</v>
          </cell>
          <cell r="S197" t="str">
            <v>Населення</v>
          </cell>
        </row>
        <row r="198">
          <cell r="D198" t="str">
            <v>Ісаків 35/10 кВ</v>
          </cell>
          <cell r="G198" t="str">
            <v>Петрів</v>
          </cell>
          <cell r="P198">
            <v>171</v>
          </cell>
          <cell r="R198" t="str">
            <v>Петрів (Л.Українки, Незалежності, Січових Стрільців, Т.Шевченка, Шкільна)</v>
          </cell>
          <cell r="S198" t="str">
            <v>Населення</v>
          </cell>
        </row>
        <row r="199">
          <cell r="D199" t="str">
            <v>Ісаків 35/10 кВ</v>
          </cell>
          <cell r="G199" t="str">
            <v>Птахофабрика</v>
          </cell>
          <cell r="P199">
            <v>159</v>
          </cell>
          <cell r="R199" t="str">
            <v>Петрів (В.Чорновола, І.Франка, Л.Українки, Незалежності, С.Бандери, Січових Стрільців, Шкільна)</v>
          </cell>
          <cell r="S199" t="str">
            <v>Населення</v>
          </cell>
        </row>
        <row r="200">
          <cell r="D200" t="str">
            <v>Ісаків 35/10 кВ</v>
          </cell>
          <cell r="G200" t="str">
            <v>Сокирчин</v>
          </cell>
          <cell r="P200">
            <v>166</v>
          </cell>
          <cell r="R200" t="str">
            <v>Сокирчин (Л.Українки, Лісова, Молодіжна, Наддністрянська, Незалежності, С.Бандери, Січових Стрільців, Т.Шевченка)</v>
          </cell>
          <cell r="S200" t="str">
            <v>Населення</v>
          </cell>
        </row>
        <row r="201">
          <cell r="D201" t="str">
            <v>Ісаків 35/10 кВ</v>
          </cell>
          <cell r="G201" t="str">
            <v>Долина</v>
          </cell>
          <cell r="P201">
            <v>1079</v>
          </cell>
          <cell r="R201" t="str">
            <v>Будзин (І.Франка, Л.Українки, Т.Шевченка, Центральна), Делева (Бересткова, Вигін, Дениса-Лева Іванцева, Дубівка, Наддністрянська, Осередок, Поліни, Т.Шевченка, Теребіж, 17 Вересня), Долина (І.Франка, Л.Українки, Січових Стрільців, Т.Шевченка, Шкільна), Луг (Наддністрянська), Мостище ( Наддністрянська, Незалежності), Одаїв (І.Франка, Т.Шевченка), Олеша (М.Грушевського), Суходіл (Л.Українки)</v>
          </cell>
          <cell r="S201" t="str">
            <v>Населення</v>
          </cell>
        </row>
        <row r="202">
          <cell r="D202" t="str">
            <v>Ісаків 35/10 кВ</v>
          </cell>
          <cell r="G202" t="str">
            <v>СТО</v>
          </cell>
          <cell r="P202">
            <v>44</v>
          </cell>
          <cell r="R202" t="str">
            <v>Ісаків (Зафігура, Колгоспна, Т.Шевченка, Центральна), Олеша (Швабівка)</v>
          </cell>
          <cell r="S202" t="str">
            <v>Населення</v>
          </cell>
        </row>
        <row r="203">
          <cell r="D203" t="str">
            <v>Нижнів 35/10 кВ</v>
          </cell>
          <cell r="G203" t="str">
            <v>Кутище</v>
          </cell>
          <cell r="P203">
            <v>210</v>
          </cell>
          <cell r="R203" t="str">
            <v>Бушкалик (Польова), Кутище (Б.Хмельницького, Мала, Набережна, Т.Шевченка, Центральна)</v>
          </cell>
          <cell r="S203" t="str">
            <v>Населення</v>
          </cell>
        </row>
        <row r="204">
          <cell r="D204" t="str">
            <v>Нижнів 35/10 кВ</v>
          </cell>
          <cell r="G204" t="str">
            <v>Смерклів</v>
          </cell>
          <cell r="P204">
            <v>88</v>
          </cell>
          <cell r="R204" t="str">
            <v>Бушкалик (Польова), Нижнів, Смерклів (Дністерська)</v>
          </cell>
          <cell r="S204" t="str">
            <v>Населення</v>
          </cell>
        </row>
        <row r="205">
          <cell r="D205" t="str">
            <v>Нижнів 35/10 кВ</v>
          </cell>
          <cell r="G205" t="str">
            <v>Водозабір</v>
          </cell>
          <cell r="P205">
            <v>2</v>
          </cell>
          <cell r="R205" t="str">
            <v>Нижнів (Т.Шевченка)</v>
          </cell>
          <cell r="S205" t="str">
            <v>насосна водоканалу</v>
          </cell>
        </row>
        <row r="206">
          <cell r="D206" t="str">
            <v>Нижнів 35/10 кВ</v>
          </cell>
          <cell r="G206" t="str">
            <v>ТП-34-308</v>
          </cell>
          <cell r="P206">
            <v>580</v>
          </cell>
          <cell r="R206" t="str">
            <v>Антонівка (Церквище), Бушкалик (Польова), Вільне (Лісова), Діброва (Тлумацька ОТГ) (Коропецька, Підгірська, Підлісна, Тернопільська), Нижнів (Б.Хмельницького, Болотна, В.Стуса, Вербова, Дністерська, І.Котляревського, І.Франка, Колійова, Л.Українки, М.Грушевського, М.Підгірянки, Молодіжна, О.Довбуша, Пільна, С.Руданського, Січових Стрільців, Т.Шевченка, Українська), Затишне (Вербська)</v>
          </cell>
          <cell r="S206" t="str">
            <v>Населення</v>
          </cell>
        </row>
        <row r="207">
          <cell r="D207" t="str">
            <v>Озеряни 35/10 кВ</v>
          </cell>
          <cell r="G207" t="str">
            <v>Грушка</v>
          </cell>
          <cell r="P207">
            <v>658</v>
          </cell>
          <cell r="R207" t="str">
            <v>Грушка (Бартки, Білуники, Городенка, За гора, Кривотули, Кучерівка, Мельники, Млачки, Могилки, Рай, Ровенки, Руда, Царинка, Центральна, Шкромиди), Мельники (Гора, Долина, Загора, Руда, Став)</v>
          </cell>
          <cell r="S207" t="str">
            <v>Населення</v>
          </cell>
        </row>
        <row r="208">
          <cell r="D208" t="str">
            <v>Озеряни 35/10 кВ</v>
          </cell>
          <cell r="G208" t="str">
            <v>Пужники</v>
          </cell>
          <cell r="P208">
            <v>620</v>
          </cell>
          <cell r="R208" t="str">
            <v>Бортники (Берегова, В.Стефаника, Зелена, І.Франка, Калинова, Л.Українки, Лиса Гора, Миру, Незалежності, О.Кобилянської, Перемоги, Підлуг, Підлужинська, Сонячна, Т.Шевченка, Титаренка, Фестивальна, Яблунева), Пужники (Берегова, В.Стефаника, Вільна, Воїнів УПА, Дружби, Зелена, І.Франка, Кобзаря, Миру, Незалежності, О.Довбуша, Перемога, Сосенка, Фестивальна)</v>
          </cell>
          <cell r="S208" t="str">
            <v>Населення</v>
          </cell>
        </row>
        <row r="209">
          <cell r="D209" t="str">
            <v>Озеряни 35/10 кВ</v>
          </cell>
          <cell r="G209" t="str">
            <v>ТП-34-357</v>
          </cell>
          <cell r="P209">
            <v>54</v>
          </cell>
          <cell r="R209" t="str">
            <v>Озеряни (Олешанська ОТГ), Хотимир (Осередок), Хотимир (Береги, Заболонівська, Осередок, Сільце)</v>
          </cell>
          <cell r="S209" t="str">
            <v>Населення</v>
          </cell>
        </row>
        <row r="210">
          <cell r="D210" t="str">
            <v>Озеряни 35/10 кВ</v>
          </cell>
          <cell r="G210" t="str">
            <v>Кар'єр</v>
          </cell>
          <cell r="P210">
            <v>1</v>
          </cell>
          <cell r="R210" t="str">
            <v>Хотимир</v>
          </cell>
          <cell r="S210" t="str">
            <v>Кар'єр</v>
          </cell>
        </row>
        <row r="211">
          <cell r="D211" t="str">
            <v>Озеряни 35/10 кВ</v>
          </cell>
          <cell r="G211" t="str">
            <v>Озеряни</v>
          </cell>
          <cell r="P211">
            <v>76</v>
          </cell>
          <cell r="R211" t="str">
            <v>Грушка (Замлаки), Озеряни (Олешанська ОТГ) (І.Франка, Л.Українки, Озерний, Т.Шевченка, Хотимирська, Центральна)</v>
          </cell>
          <cell r="S211" t="str">
            <v>Населення</v>
          </cell>
        </row>
        <row r="212">
          <cell r="D212" t="str">
            <v>Озеряни 35/10 кВ</v>
          </cell>
          <cell r="G212" t="str">
            <v>Олеша</v>
          </cell>
          <cell r="P212">
            <v>913</v>
          </cell>
          <cell r="R212" t="str">
            <v>Озеряни (Олешанська ОТГ) (Могилкова, Об'їздна, Озерний, Хромейська, Центральна), Олеша (Анішевська, Б.Хмельницького, Вербова, Воїнів УПА, Гостинець, Зелена, І.Франка, Л.Українки, М.Грушевського, Мазлі, Молодіжна, Незалежності, Нова, Перелісок, Пшенична Гора, Р.Шухевича, Радівка, С.Бандери, Січових Стрільців, Т.Шевченка, Федакова, Чабарівка, Швабівка, Шкільна, 27 Вересня)</v>
          </cell>
          <cell r="S212" t="str">
            <v>Населення</v>
          </cell>
        </row>
        <row r="213">
          <cell r="D213" t="str">
            <v>Озеряни 35/10 кВ</v>
          </cell>
          <cell r="G213" t="str">
            <v>Живачів</v>
          </cell>
          <cell r="P213">
            <v>476</v>
          </cell>
          <cell r="R213" t="str">
            <v>Гарасимів (Травнева), Живачів (І.Вавшківа, Незалежності, Т.Шевченка, Трудова), Озеряни (Олешанська ОТГ) (Б.Хмельницького, І.Франка, Озерний, Т.Шевченка, Хотимирська, Хромейська, Центральна)</v>
          </cell>
          <cell r="S213" t="str">
            <v>Населення</v>
          </cell>
        </row>
        <row r="214">
          <cell r="D214" t="str">
            <v>Олешів 35/10 кВ</v>
          </cell>
          <cell r="G214" t="str">
            <v>Буківна</v>
          </cell>
          <cell r="P214">
            <v>774</v>
          </cell>
          <cell r="R214" t="str">
            <v>Буківна (Карпаша, Нова, Сорокова, Т.Шевченка, Умайлова, Центральна, Черешнева, 17  Вересня), Золота Липа (Правди), Золота Липа (Гірська, Дністровська, Підлісна, Правди), Новосілка (В.Стефаника, Дністровська, І.Франка, Л.Українки, Левадська, М.Черемшини), Олешів (Т.Шевченка), Петрилів (Грома, Забичів, Зелена, Злуки, І.Франка, Кут, Л.Мартовича, Наддністрянська, Незалежності, Промислова, Т.Шевченка), Бобрівники, Лядське</v>
          </cell>
          <cell r="S214" t="str">
            <v>Населення</v>
          </cell>
        </row>
        <row r="215">
          <cell r="D215" t="str">
            <v>Олешів 35/10 кВ</v>
          </cell>
          <cell r="G215" t="str">
            <v>Олешів</v>
          </cell>
          <cell r="P215">
            <v>548</v>
          </cell>
          <cell r="R215" t="str">
            <v>Олешів (Буківнянська, І.Франка, Л.Українки, Левадна, Т.Шевченка, Центральна), Остриня (Братів Саракунових, В.Стуса, В.Чорновола, І.Франка, Л.Українки, Микицева, Молодіжна, Незалежності, Січових Стрільців, Т.Шевченка, Тиха)</v>
          </cell>
          <cell r="S215" t="str">
            <v>Населення</v>
          </cell>
        </row>
        <row r="216">
          <cell r="D216" t="str">
            <v>Олешів 35/10 кВ</v>
          </cell>
          <cell r="G216" t="str">
            <v>Комплекс</v>
          </cell>
          <cell r="P216">
            <v>396</v>
          </cell>
          <cell r="R216" t="str">
            <v>Братишів (Бегарівка, Г.Крука, Гора, Горішна, Граб'є, Кленівка, Книшева, Ковалівка, Кононова, Крушіївка, Михалкова, Палагицька дорога, Саївка, Слобода, Т.Шевченка, Центральна), Загір’я (Тлумацька ОТГ) (Варгів, Закруглик, Ісаків Кінець, Липки, Межі, Пшінець, Центральна)</v>
          </cell>
          <cell r="S216" t="str">
            <v>Населення</v>
          </cell>
        </row>
        <row r="217">
          <cell r="D217" t="str">
            <v>Олешів 35/10 кВ</v>
          </cell>
          <cell r="G217" t="str">
            <v>Нижнів</v>
          </cell>
          <cell r="P217">
            <v>435</v>
          </cell>
          <cell r="R217" t="str">
            <v>Антонівка (І.Франка, Л.Українки, М.Підгірянки, Центральна, Щеблева), Братишів (Говди), Бушкалик (Польова), Купелів (Зелена), Нижнів (Б.Хмельницького, В.Стефаника, В.Стуса, Дністерська, І.Котляревського, Л.Українки, М.Підгірянки, Молодіжна, Пільна, Січових Стрільців, Т.Шевченка, Українська)</v>
          </cell>
          <cell r="S217" t="str">
            <v>Населення</v>
          </cell>
        </row>
        <row r="218">
          <cell r="D218" t="str">
            <v>Олешів 35/10 кВ</v>
          </cell>
          <cell r="G218" t="str">
            <v>Вапняковий завод</v>
          </cell>
          <cell r="P218">
            <v>1</v>
          </cell>
          <cell r="R218" t="str">
            <v>Олешів (Т.Шевченка)</v>
          </cell>
          <cell r="S218" t="str">
            <v>Населення</v>
          </cell>
        </row>
        <row r="219">
          <cell r="D219" t="str">
            <v>Брочків 35/6 кВ</v>
          </cell>
          <cell r="G219" t="str">
            <v>База ВРП</v>
          </cell>
          <cell r="P219">
            <v>1</v>
          </cell>
          <cell r="R219" t="str">
            <v>Долина (Д.Яворницького)</v>
          </cell>
          <cell r="S219" t="str">
            <v>Кондитерський цех</v>
          </cell>
        </row>
        <row r="220">
          <cell r="D220" t="str">
            <v>Брочків 35/6 кВ</v>
          </cell>
          <cell r="G220" t="str">
            <v>Княжелука</v>
          </cell>
          <cell r="P220">
            <v>78</v>
          </cell>
          <cell r="R220" t="str">
            <v>Долина (Б.Хмельницького, Заводська, Л.Українки), Княжолука, Новоселиця (Теплична)</v>
          </cell>
          <cell r="S220" t="str">
            <v>Населення, водоканал (резерв)</v>
          </cell>
        </row>
        <row r="221">
          <cell r="D221" t="str">
            <v>Брочків 35/6 кВ</v>
          </cell>
          <cell r="G221" t="str">
            <v>Маслозавод</v>
          </cell>
          <cell r="P221">
            <v>1</v>
          </cell>
          <cell r="R221" t="str">
            <v>Долина (Нафтовиків)</v>
          </cell>
          <cell r="S221" t="str">
            <v>Поліція</v>
          </cell>
        </row>
        <row r="222">
          <cell r="D222" t="str">
            <v>Брочків 35/6 кВ</v>
          </cell>
          <cell r="G222" t="str">
            <v>ТП-23-24</v>
          </cell>
          <cell r="P222">
            <v>39</v>
          </cell>
          <cell r="R222" t="str">
            <v>Долина (Д.Яворницького, Нафтовиків, Полюляка)</v>
          </cell>
          <cell r="S222" t="str">
            <v>Населення</v>
          </cell>
        </row>
        <row r="223">
          <cell r="D223" t="str">
            <v>Льонозавод 35/10 кВ</v>
          </cell>
          <cell r="G223" t="str">
            <v>Бабин</v>
          </cell>
          <cell r="P223">
            <v>447</v>
          </cell>
          <cell r="R223" t="str">
            <v>Бабин-Зарічний (І.Франка, М.Черемшини, Садова, Т.Шевченка), Боднарів (Бабинська, Брищі, В.Стуса, Галицька, Зелена, Зелений, І.Франка, Л.Українки, Луцького, М.Вовчка, Миру, Молодіжна, О.Кобилянської, Правди, Привокзальна, С.Бандери, С.Височана, Т.Шевченка), Довге-Калуське</v>
          </cell>
          <cell r="S223" t="str">
            <v>Населення</v>
          </cell>
        </row>
        <row r="224">
          <cell r="D224" t="str">
            <v>Льонозавод 35/10 кВ</v>
          </cell>
          <cell r="G224" t="str">
            <v>РП-25-1-1</v>
          </cell>
          <cell r="P224">
            <v>1</v>
          </cell>
          <cell r="R224" t="str">
            <v>Боднарів (Галицька)</v>
          </cell>
          <cell r="S224" t="str">
            <v>Населення</v>
          </cell>
        </row>
        <row r="225">
          <cell r="D225" t="str">
            <v>Льонозавод 35/10 кВ</v>
          </cell>
          <cell r="G225" t="str">
            <v>Центр</v>
          </cell>
          <cell r="P225">
            <v>369</v>
          </cell>
          <cell r="R225" t="str">
            <v>Боднарів (В.Стуса, Володимира Великого, Галицька, Господарський двір, Дяченка, Короля Данила, Л.Мартовича, М.Грушевського, Мирослави Антонович, О.Кобилянської, Р.Шухевича, С.Височана, Січових Стрільців, Т.Шевченка, Шкільна)</v>
          </cell>
          <cell r="S225" t="str">
            <v>Населення</v>
          </cell>
        </row>
        <row r="226">
          <cell r="D226" t="str">
            <v>Льонозавод 35/10 кВ</v>
          </cell>
          <cell r="G226" t="str">
            <v>Заріка</v>
          </cell>
          <cell r="P226">
            <v>155</v>
          </cell>
          <cell r="R226" t="str">
            <v>Боднарів (Береговий, В.Івасюка, В.Стефаника, Галицька, Господарський двір, Зарічна, І.Франка, Карпатська, Карпатський, Молодіжна, Незалежності, Р.Шухевича, Т.Шевченка)</v>
          </cell>
          <cell r="S226" t="str">
            <v>Населення</v>
          </cell>
        </row>
        <row r="227">
          <cell r="D227" t="str">
            <v>Надіїв 35/10 кВ</v>
          </cell>
          <cell r="G227" t="str">
            <v>Якубів</v>
          </cell>
          <cell r="P227">
            <v>1102</v>
          </cell>
          <cell r="R227" t="str">
            <v>Діброва (Долинська ОТГ) (Зарічна, Зелена, Молодіжна, Центральна), Долина (Підлівче), Солуків (Вишнева, Дружби, Дубровянська, Зарічна, Зелена, Липова, Пасічна, Світанкова, Центральна, Церковна, Шкільна, Яворівська), Яворів (Зелена, Коляджина, Л.Українки, Молодіжна, Нова, Промислова, Сонячна, Сонячний, Т.Шевченка), Якубів (Верховинська, Вище Церкви, Млаки, Молодіжна, Світанкова, Т.Шевченка)</v>
          </cell>
          <cell r="S227" t="str">
            <v>Населення, школи</v>
          </cell>
        </row>
        <row r="228">
          <cell r="D228" t="str">
            <v>Надіїв 35/10 кВ</v>
          </cell>
          <cell r="G228" t="str">
            <v>Новичка</v>
          </cell>
          <cell r="P228">
            <v>1295</v>
          </cell>
          <cell r="R228" t="str">
            <v>Долина (А.Шептицького, В.Стуса, Д.Галицького, Дністровська, Є.Коновальця, Квітнева, Омеляна Коваля, П.Полуботка, Сумська), Надіїв (Хутір), Новичка (Василя Симоненка, Г.Сковороди, Гайова, Гонти, Єсєніна, І.Богуна, Калинова, Козацька, М.Коцюбинського, Медова, Новичка, О.Довженка, О.Кобилянської, Піддубина, Р.Шухевича, Розумовського, Світанкова, Усторонь, Шубинця, Ю.Федьковича), Оболоння (Букова, В.Винниченка, В.Івасюка, В.Стуса, Горбового, Затишна, Знесіння, І.Франка, Л.Мартовича, Липовець, М.Грушевського, Маричини, Миру, Молодіжна, Н.Кобринської, Одиниця, Плютина, Приміська, Селище, Середня, Січових Стрільців, Сонячна, Ставище, Степова, Т.Шевченка, Усторонь, Шкільна)</v>
          </cell>
          <cell r="S228" t="str">
            <v>Населення, АЗС, СТО, школи , Водафон</v>
          </cell>
        </row>
        <row r="229">
          <cell r="D229" t="str">
            <v>Надіїв 35/10 кВ</v>
          </cell>
          <cell r="G229" t="str">
            <v>Надіїв</v>
          </cell>
          <cell r="P229">
            <v>609</v>
          </cell>
          <cell r="R229" t="str">
            <v>Надіїв (Б.Хмельницького, І.Франка, Команівка, Л.Українки, Миру, Новосівка, П.Полуботка, Т.Шевченка), Рахиня (В.Стефаника, Вовче, Голейко, Залізнодорожна, Захарясевича, Л.Українки, Молодіжна, Потічна, Стефанівих, Т.Шевченка, 1 Травня)</v>
          </cell>
          <cell r="S229" t="str">
            <v>Населення, школи, з/д переїзд, Київстар</v>
          </cell>
        </row>
        <row r="230">
          <cell r="D230" t="str">
            <v>Надіїв 35/10 кВ</v>
          </cell>
          <cell r="G230" t="str">
            <v>Раків</v>
          </cell>
          <cell r="P230">
            <v>642</v>
          </cell>
          <cell r="R230" t="str">
            <v>Надіїв (І.Франка, М.Грушевського, Молодіжна, Новозабудова, Новосівка, Січових Стрільців), Раків (А.Шептицького, Галицька, Зарванець, Зелена, І.Франка, Копань, Л.Українки, Морозенка, Незалежності, О.Довбуша, П.Дорошенка, Проніва, Сайки, Січових Стрільців, Т.Шевченка, Тиха, Церковна), Рахиня (Гайова, Долинська, Забудівна, Л.Українки, Молодіжна, Нова, Т.Шевченка, 1 Травня)</v>
          </cell>
          <cell r="S230" t="str">
            <v>Населення, школа, з/д переїзд, Водафон</v>
          </cell>
        </row>
        <row r="231">
          <cell r="D231" t="str">
            <v>Надіїв 35/10 кВ</v>
          </cell>
          <cell r="G231" t="str">
            <v>Слобода</v>
          </cell>
          <cell r="P231">
            <v>1918</v>
          </cell>
          <cell r="R231" t="str">
            <v>Белеїв (Зелена, Л.Українки, Миру, Молодіжна, Незалежності, Світанкова, Сонячна, Т.Шевченка, Центральна), Велика Тур'я (Банська, В.Івасюка, В.Чорновола, Вигінська, Голятинська, Долішня, Дрижінська, Зарінок, Зарічна, Л.Українки, Помірки, Селищна, Стрийська, Т.Шевченка, Центральна, Циганська), Рахиня (Вовче, Забудівна, Л.Українки, Нова, Січових Стрільців), Слобода-Долинська (Б.Хмельницького, Братів Гошовських, Молодіжна, Т.Шевченка), Тростянець (Братів Копчаків, Зелена, І.Франка, Копачки, Л.Українки, М.Грушевського, Нова, О.Кобилянської, Т.Шевченка), Якубів (Верховинська, Зелена, Лісова, Т.Шевченка)</v>
          </cell>
          <cell r="S231" t="str">
            <v>Населення, школи, Київстар, ТзОВ Велес</v>
          </cell>
        </row>
        <row r="232">
          <cell r="D232" t="str">
            <v>Нафтобурмаш 35/6 кВ</v>
          </cell>
          <cell r="G232" t="str">
            <v>РП-25-5 №1</v>
          </cell>
          <cell r="P232">
            <v>156</v>
          </cell>
          <cell r="R232" t="str">
            <v>Калуш (Долинська, М.Грушевського, Михайла Козоріса, Рубчака)</v>
          </cell>
          <cell r="S232" t="str">
            <v>Населення, Стоматполіклініка, магазин-"555", Калуське "УЕЕГГ", ПП-Механік, СКТБ, ТзОВ ЛЕОСІТІ - ІНВЕСТ</v>
          </cell>
        </row>
        <row r="233">
          <cell r="D233" t="str">
            <v>Нафтобурмаш 35/6 кВ</v>
          </cell>
          <cell r="G233" t="str">
            <v>ТП-25-466</v>
          </cell>
          <cell r="P233">
            <v>8</v>
          </cell>
          <cell r="R233" t="str">
            <v>Калуш (Долинська)</v>
          </cell>
          <cell r="S233" t="str">
            <v>Малі підприємства</v>
          </cell>
        </row>
        <row r="234">
          <cell r="D234" t="str">
            <v>Нафтобурмаш 35/6 кВ</v>
          </cell>
          <cell r="G234" t="str">
            <v>ТП-25-422</v>
          </cell>
          <cell r="P234">
            <v>495</v>
          </cell>
          <cell r="R234" t="str">
            <v>Калуш (Бойківська, Г.Сковороди, Г.Хоткевича, Гайдамацька, Добрівлянська, Долинська, Київська, Коса, Лімницька, Львівська, Миру, Н.Яремчука, П.Орлика, П.Полуботка, П.Сагайдачного, Руданська, С.Руданського, Святої Покрови, У.Кармелюка, Фучика, Я.Мудрого, Я.Осмомисла), Пійло (Біля млина, Добрівлянська, Олега Перегуди)</v>
          </cell>
          <cell r="S234" t="str">
            <v>Населення, малі підприєства, пекарня "Смакота", КНС-9, КНС-10</v>
          </cell>
        </row>
        <row r="235">
          <cell r="D235" t="str">
            <v>Нафтобурмаш 35/6 кВ</v>
          </cell>
          <cell r="G235" t="str">
            <v>ТП-25-500</v>
          </cell>
          <cell r="P235">
            <v>12</v>
          </cell>
          <cell r="R235" t="str">
            <v>Калуш (Долинська)</v>
          </cell>
          <cell r="S235" t="str">
            <v>Малі підприємства</v>
          </cell>
        </row>
        <row r="236">
          <cell r="D236" t="str">
            <v>Нафтобурмаш 35/6 кВ</v>
          </cell>
          <cell r="G236" t="str">
            <v>ЗТП-25-419</v>
          </cell>
          <cell r="P236">
            <v>3487</v>
          </cell>
          <cell r="R236" t="str">
            <v>Калуш (А.Шептицького, Академіка В.Гнатюка, Братів Дяченків, Брукована, В.Винниченка, Вигнута, Воликовича, Г.Великовича, Г.Мартинця, Г.Сковороди, Героїв, Героїв АТО, Дзвонарська, Добрівлянська, Долинська, Залізнична, Зарічна, І.Котляревського, І.Тобілевича, Й.Куриласа, Каракая, Княгині Ольги, Козацька, Ліщинського Павла, Луки Загірські, Львівська, М.Грушевського, М.Залізняка, М.Рильського, М.Шашкевича, Марка Кропивницького, Михайла Козоріса, Нижанківського Б., Нова, О.Гірника, О.Довженка, О.Маковея, П.Дорошенка, П.Мирного, П.Сагайдачного, Пекарська, Петра Савчина, Писарська, Підвальна, Привокзальна, Рожанського, Рожанської, Рубчака, Руданська, Симиренка, Сівецька, У.Кармелюка, Українська, Фегонівка, Цеглинського, Церковна, Чудова, Ю.Федьковича, Я.Головацького, Я.Мельника, Яцишина), Калуш (В.Винниченка, М.Грушевського, О.Гірника, О.Левицької-Басараб, Підвальна), Пійло (Добрівлянська, Кохана, Не визначена, Олега Перегуди)</v>
          </cell>
          <cell r="S236" t="str">
            <v>Населення, малі підприєства</v>
          </cell>
        </row>
        <row r="237">
          <cell r="D237" t="str">
            <v>Новиця 35/10 кВ</v>
          </cell>
          <cell r="G237" t="str">
            <v>Добровляни</v>
          </cell>
          <cell r="P237">
            <v>2282</v>
          </cell>
          <cell r="R237" t="str">
            <v>Голинь (Б.Грінченка, Б.Хмельницького, Бережницького, Богачевського, Будівельників, В.Івасюка, В.Чорновола, Вчительська, Є.Коновальця, Залізнична, Зелена, І.Мазепи, І.Франка, Л.Українки, М.Вороного, М.Грушевського, М.Коцюбинського, Матківської, Млина, Молодіжна, Н.Яремчука, Незалежності, П.Мирного, Пам'яті, Полянка, Просвіта, Роксолани, С.Бандери, С.Петлюри, Середня, Т.Шевченка, Учительська, Церковна, Я.Мудрого, 600-річчя Голиня), Добровляни (Василишина, І.Франка, Л.Українки, М.Грушевського, Набережна, 17 Вересня, 22 Січня), Кропивник (Калуська ОТГ) (І.Франка), Пійло (В.Чорновола, За Бригадою, Зелена, І.Франка, Л.Українки, Львівська, М.Грушевського, Небесної Сотні, Незалежності, Новобудова, Олега Перегуди, Промзона, Р.Шухевича, С.Бандери, Січових Стрільців, Т.Шевченка), Сівка-Калуська, Тужилів (Б.Хмельницького, Героїв України, Зелена, І.Франка, Колгоспна, Л.Українки, М.Грушевського, Молодіжна, Незалежності, П.Сагайдачного, Павлишина, Перед Голинем, С.Бандери, Т.Шевченка, Хутірська, Якубова, 10 річниці Незалежності)</v>
          </cell>
          <cell r="S237" t="str">
            <v>Населення</v>
          </cell>
        </row>
        <row r="238">
          <cell r="D238" t="str">
            <v>Новиця 35/10 кВ</v>
          </cell>
          <cell r="G238" t="str">
            <v>Теплиці</v>
          </cell>
          <cell r="P238">
            <v>678</v>
          </cell>
          <cell r="R238" t="str">
            <v>Довге-Калуське (В.Івасюка, В.Стефаника, В.Чорновола, За ребегов, Зелена, І.Франка, Колгоспна, Л.Українки, Новий Масив, Січових Стрільців, Т.Шевченка), Новиця (Весняна, Вишнева, Д.Вітовського, Зелена, І.Мазепи, І.Франка, Л.Мартовича, Л.Українки, Лужник, М.Грушевського, М.Коцюбинського, Миру, Молодіжна, Незалежності, Підмарійка, Т.Шевченка), Тужилів (Б.Хмельницького)</v>
          </cell>
          <cell r="S238" t="str">
            <v>Населення, ТзОВ Будучність</v>
          </cell>
        </row>
        <row r="239">
          <cell r="D239" t="str">
            <v>Новиця 35/10 кВ</v>
          </cell>
          <cell r="G239" t="str">
            <v>Колгосп</v>
          </cell>
          <cell r="P239">
            <v>792</v>
          </cell>
          <cell r="R239" t="str">
            <v>Зелений Яр (В.Чорновола, Карпатська, П.Сагайдачного), Новиця (Б.Хмельницького, В.Винниченка, В.Івасюка, В.Петрушевича, В.Стефаника, В.Стуса, Весела, Виробнича, Вишнева, Д.Вітовського, І.Мазепи, І.Франка, Карпатська, Козацька, Л.Глібова, М.Грушевського, М.Черемшини, Небесної Сотні, Новобудова, О.Довбуша, О.Кобилянської, Прикарпатська, Робітнича, Січових Стрільців, Т.Шевченка, Українська, Церковна, Ялинка)</v>
          </cell>
          <cell r="S239" t="str">
            <v>Населення</v>
          </cell>
        </row>
        <row r="240">
          <cell r="D240" t="str">
            <v>Новиця 35/10 кВ</v>
          </cell>
          <cell r="G240" t="str">
            <v>Хотінь</v>
          </cell>
          <cell r="P240">
            <v>1566</v>
          </cell>
          <cell r="R240" t="str">
            <v>Добровляни (А.Шептицького, Б.Хмельницького, В.Стефаника, В.Стуса, В.Чорновола, Галицька, Героїв Небесної Сотні, І.Франка, М.Гоголя, М.Грушевського, М.Черемшини, Миру, Молодіжна, Новобудова, О.Довбуша, О.Кобилянської, Р.Шухевича, С.Бандери, Т.Шевченка), Калуш (Бічна Гуцульська, Г.Хоткевича, Гайдамацька, Гуцульська, Київська, Коритовського, Львівська, М.Костомарова, Марчака, Окружна-Львівська, П.Орлика, Романенка, С.Бандери, Спортивна, Степова, Т.Труша ), Підмихайля (Б.Хмельницького, В.Стуса, Г.Сковороди, Гайдамацька, Галицька, Героїв України, Європейська, Зарічна, Зелена, І.Сірка, І.Франка, Іванківська, Козацька, Л.Українки , М.Гоголя, М.Грушевського, М.Черемшини, Миру, Молодіжна, Монастирська, Набережна, О.Довбуша, Перемоги, Р.Шухевича, С.Руданського, Скородинського, Т.Шевченка, У.Кармелюка, Українська, Ювілейна)</v>
          </cell>
          <cell r="S240" t="str">
            <v>Населення, фермерське господарство "РО-МА"</v>
          </cell>
        </row>
        <row r="241">
          <cell r="D241" t="str">
            <v>Студінка 35/10 кВ</v>
          </cell>
          <cell r="G241" t="str">
            <v>Студінка</v>
          </cell>
          <cell r="P241">
            <v>219</v>
          </cell>
          <cell r="R241" t="str">
            <v>Середній Бабин (Войнилівська, Садова), Студінка (Б.Хмельницького, В.Стуса, В.Чорновола, Відродження, Гайдамацька, Гетьманська, Зарічна, І.Котляревського, І.Франка, Космонавтів, Л.Українки, Молодіжна, Набережна, Нова, О.Довбуша, П.Мирного, Парциляція, Р.Шухевича, Т.Шевченка)</v>
          </cell>
          <cell r="S241" t="str">
            <v>Населення, сільськогосподарське товариство з обмеженою відповідальністю "Гудівеллі Україна"</v>
          </cell>
        </row>
        <row r="242">
          <cell r="D242" t="str">
            <v>Студінка 35/10 кВ</v>
          </cell>
          <cell r="G242" t="str">
            <v>ТП-25-465 Т-2</v>
          </cell>
          <cell r="P242">
            <v>115</v>
          </cell>
          <cell r="R242" t="str">
            <v>Калуш (А.Могильницького, Братів Козаків, В.Сосюри, Г.Смольського, М.Вороного, П.Тичини, Підгірки)</v>
          </cell>
          <cell r="S242" t="str">
            <v>Населення</v>
          </cell>
        </row>
        <row r="243">
          <cell r="D243" t="str">
            <v>Студінка 35/10 кВ</v>
          </cell>
          <cell r="G243" t="str">
            <v>АЗС</v>
          </cell>
          <cell r="P243">
            <v>635</v>
          </cell>
          <cell r="R243" t="str">
            <v>Вістова (Б.Хмельницького, В.Чорновола, Героїв України, Між Ставами, Набережна, Польова, Січових Стрільців, Т.Шевченка), Калуш (Богомольця, Бортнянського, Г.Смольського, Дрогобича, Івано-Франківська, Калуське шосе, Куровця, Медична, Н.Кобринської, Пантелеймона Куліша, Проектна, Садова, Т.Шевченка), Студінка (А.Могильницького , В.Івасюка, В.Стефаника, Гончара, Зарічна, Затишна, Зелена, І.Богуна, Козацька, Космонавтів, Л.Українки, Луг, Лугова, М.Грушевського , М.Черемшини, Мар'яна Бігуна, Набережна, Незалежності, П.Мирного, П.Сагайдачного, Польова, С.Бандери, Садова, Січових Стрільців, Т.Шевченка)</v>
          </cell>
          <cell r="S243" t="str">
            <v>Населення, АЗС</v>
          </cell>
        </row>
        <row r="244">
          <cell r="D244" t="str">
            <v>Шандра 35/10 кВ</v>
          </cell>
          <cell r="G244" t="str">
            <v>Щебнедробильний завод</v>
          </cell>
          <cell r="P244">
            <v>1</v>
          </cell>
          <cell r="R244" t="str">
            <v>Підліски (Чехи)</v>
          </cell>
          <cell r="S244" t="str">
            <v>Щебнедробильний завод</v>
          </cell>
        </row>
        <row r="245">
          <cell r="D245" t="str">
            <v>Шандра 35/10 кВ</v>
          </cell>
          <cell r="G245" t="str">
            <v>Мислівка</v>
          </cell>
          <cell r="P245">
            <v>898</v>
          </cell>
          <cell r="R245" t="str">
            <v>Вишків (Багна, Бачна, Гладкий Верх, Голиця, Горб, Дів, Діл, За береги, Зворини, Згарь, Згорь, Зустя, Калиновець, Кашулина, Кривець, Кривуля, Незалежності, Нова, Плати, Ріка, Рядівське, Сіда, Словянська, Томинових, Центральна, Шубинця), Мислівка (Ільма, Йозифсталь, Кам'янка, МЕЛЬДУНОК, Молодіжна, Розтока, 1 Травня), Сенечів (Буковинська, Візний, Дашковецька, Дільська, Зворянська, Зелена, Ключ, Кременівська, Омного, Підбуковина, Підзрубна, Підтарниця, Полянка, Полянська, Ріка, Річанська, Слов'янська, Тарниця, Центральна, Чертіж)</v>
          </cell>
          <cell r="S245" t="str">
            <v>Населення, школи, Бази відпочинку, Київстар, Водафон, Лайф</v>
          </cell>
        </row>
        <row r="246">
          <cell r="D246" t="str">
            <v>Шандра 35/10 кВ</v>
          </cell>
          <cell r="G246" t="str">
            <v>Шандра</v>
          </cell>
          <cell r="P246">
            <v>2</v>
          </cell>
          <cell r="R246" t="str">
            <v>Шевченкове (Шандра)</v>
          </cell>
          <cell r="S246" t="str">
            <v>Станція катодного захисту, дім обхідника, корчма</v>
          </cell>
        </row>
        <row r="247">
          <cell r="D247" t="str">
            <v>Яворівка 35/10 кВ</v>
          </cell>
          <cell r="G247" t="str">
            <v>Яворівка</v>
          </cell>
          <cell r="P247">
            <v>959</v>
          </cell>
          <cell r="R247" t="str">
            <v>Вістова (Героїв України, І.Франка, Каракая, Л.Українки, Лісова, Мислівська, Нова, О.Довженка, Польова, Січових Стрільців, Т.Шевченка, Шкільна), Мислів (В.Чорновола, І.Франка, Каракая, Масловського, Масловської, Набережна, Незалежності, Новий масив, Нововиділена, Перемоги, Прикарпатський, Провулок, С.Бандери, Т.Шевченка, 9 Травня), Ріп'янка (В.Івасюка, Зарічна, І.Франка, Н.Масив, Новобудова, Т.Шевченка), Яворівка (І.Франка, Л.Українки, Матросова, Новий масив, Царинська)</v>
          </cell>
          <cell r="S247" t="str">
            <v>Населення</v>
          </cell>
        </row>
        <row r="248">
          <cell r="D248" t="str">
            <v>Яворівка 35/10 кВ</v>
          </cell>
          <cell r="G248" t="str">
            <v>Завій</v>
          </cell>
          <cell r="P248">
            <v>967</v>
          </cell>
          <cell r="R248" t="str">
            <v>Бережниця (Зелена, Лісничівка), Грабівка (Андрусяка, Зарічна, Зелена, Крива, Різуна, С.Бандери, Т.Шевченка, Шкутяка), Завій (Д.Галицького, Зелена, І.Франка, Лісна, Лісова, Луги, Садова, Царків)</v>
          </cell>
          <cell r="S248" t="str">
            <v>Населення</v>
          </cell>
        </row>
        <row r="249">
          <cell r="D249" t="str">
            <v>Яворівка 35/10 кВ</v>
          </cell>
          <cell r="G249" t="str">
            <v>Звіроферма-2</v>
          </cell>
          <cell r="P249">
            <v>997</v>
          </cell>
          <cell r="R249" t="str">
            <v>Бережниця (Б.Хмельницького, Базюків, В.Чорновола, Зарічна, Зелена, І.Франка, Л.Українки, М.Грушевського, М.Лисенка, Мельника, Молодіжна, О.Довбуша, Перемоги, Поповича, Р.Шухевича, С.Бандери, Січових Стрільців, Т.Шевченка), Завій (Біля звіроферми), Новиця, Підмихайля (Лісничівка), Середній Угринів (Героїв, Зарічна, Зеленоярська, І.Франка, Марчака, Перепічки, Р.Шухевича, родини Марчаків, родини Марчуків, Т.Шевченка, Українських героїв), Старий Угринів (Березовського, Буковина, В.Стефаника, В.Чорновола, Гетьмана Мазепи, Дільниця, Є.Коновальця, Загірська, І.Франка, Копань, Куровця, Л.Українки, М.Грушевського, Незалежності, Перегіняка, Повстанська армія, П'ятихатка, С.Бандери, С.Петлюри, Садова, Саєвича, Січових Стрільців, Стефурака, Т.Шевченка), Яворівка (Л.Українки)</v>
          </cell>
          <cell r="S249" t="str">
            <v xml:space="preserve">Населення, фермерське господарство "Мира"  </v>
          </cell>
        </row>
        <row r="250">
          <cell r="D250" t="str">
            <v>Верховина 35/10 кВ</v>
          </cell>
          <cell r="G250" t="str">
            <v>Турбаза</v>
          </cell>
          <cell r="P250">
            <v>1</v>
          </cell>
          <cell r="R250" t="str">
            <v>Верховина (Поповича)</v>
          </cell>
          <cell r="S250" t="str">
            <v>Турбаза (лікувально-оздоровчий комплекс)</v>
          </cell>
        </row>
        <row r="251">
          <cell r="D251" t="str">
            <v>Верховина 35/10 кВ</v>
          </cell>
          <cell r="G251" t="str">
            <v>Верховина</v>
          </cell>
          <cell r="P251">
            <v>1244</v>
          </cell>
          <cell r="R251" t="str">
            <v>Верховина (А.Шептицького, Академіка В.Гнатюка, Безвідне, Бречник, В.Винниченка, В.Стуса, Василя Симоненка, Витвицького, Віпче, Грибкова, Гуцульського Повстання, Жаб'євська, І.Франка, Кушнірівка, Л.Українки, М.Грушевського, М.Коцюбинського, М.Черемшини, Малий Присліп, Миколи Рибчука, Мстислава, Невестюка, Незалежності, О.Кобилянської, Панфіловців, Паркова, Поповича, Пушкар, Р.Шухевича, Рибчука, Ровенька, С.Бандери, Січових Стрільців, Слави Стецько, Соломійчука, Т.Шевченка, Української Перемоги, Швейково, Ю.Федьковича), Віпче (Великий присліп, Грибкова, Малий присліп, Невестюка, Невідомо, Присліп, Січових Стрільців, Центр)</v>
          </cell>
          <cell r="S251" t="str">
            <v>Населення; банки; адміністрація; лісгосп, Укртелеком, водозабір</v>
          </cell>
        </row>
        <row r="252">
          <cell r="D252" t="str">
            <v>Верховина 35/10 кВ</v>
          </cell>
          <cell r="G252" t="str">
            <v>Ясенів</v>
          </cell>
          <cell r="P252">
            <v>1411</v>
          </cell>
          <cell r="R252" t="str">
            <v>Бережниця (Бубки, Климпуш, Невідомо, Погар, Сметанчино, Центр), Білоберізка (Заверх, Пасічне, Ціви), Буковець (Борисівка, Буковець, Варятин, Варятин 1, Варятин 2, Імхатий, Потік, Сліпанка, Центр, Черетів 1), Верхній Ясенів (Борисівка, Варятин, Ліщевата, Млинський, Печіще, Росішний, Френцева, Фрєнців), Верховина (Безвідне, Великий присліп, Г.Хоткевича, І.Франка, Малий Присліп, Слупійка), Віпче (Великий присліп), Криворівня (Багни, Бережниця, Березово, Бубки, Варятин, Грашпарівка, Запогар, Заріччя, Климпуш, Москалівка, Осік, Присліп, Слупійка, Сметанчино, Суха, Усті-1, Усті-2, Царина, Центр), Черетів (Імхатий, Невідомо, Черетів 1, Черетів 2), Яворів (Максимець, Максимець-1, Максимець-2, Потік, Сліпанка)</v>
          </cell>
          <cell r="S252" t="str">
            <v>Населення</v>
          </cell>
        </row>
        <row r="253">
          <cell r="D253" t="str">
            <v>Верховина 35/10 кВ</v>
          </cell>
          <cell r="G253" t="str">
            <v>Черемош</v>
          </cell>
          <cell r="P253">
            <v>346</v>
          </cell>
          <cell r="R253" t="str">
            <v>Барвінків, Верховина (Безвідне, В.Винниченка, Г.Хоткевича, І.Франка, М.Данищука, Підсиниці, Плоский, Р.Шухевича, Синиці, Слупійка, Української Перемоги), Криворівня (Березово)</v>
          </cell>
          <cell r="S253" t="str">
            <v>Населення, радіомовлення, ретранслятор</v>
          </cell>
        </row>
        <row r="254">
          <cell r="D254" t="str">
            <v>Верховина 35/10 кВ</v>
          </cell>
          <cell r="G254" t="str">
            <v>Красноїлля</v>
          </cell>
          <cell r="P254">
            <v>501</v>
          </cell>
          <cell r="R254" t="str">
            <v>Верховина (Г.Хоткевича, Дубівський, Плоский, Пушкар, Синиці, Слупійка), Голови (Маркова Гора, Маркова кичера), Замагора (Верхня долина, Гофа, Дубівський, Жолоби, Підмагора, Підсиниці, Плоский), Красноїлля (Дубівський, Жолоби, Плай, Плоский, Синиці, Центр, Широкий), Перехресне (Дубівський, Дубівський-1, Дубівський-2, Жолоб 1, Жолоб 2, Заверх, Заверх-1, Заверх-2, Заплаїк, Заплаїк - 2, Заплаїк-1, Кохан, Перехресне-1, Перехресне-2, Плай, Потік, Центр), Стебні (Гуптин, Гуптинський, Жолоби, Кощіри , Погар, Погарський, Присліп, Рубанівський, Фиркалівський, Широкий)</v>
          </cell>
          <cell r="S254" t="str">
            <v>Населення; РРС, Укртелеком, ретранслятор</v>
          </cell>
        </row>
        <row r="255">
          <cell r="D255" t="str">
            <v>Льонозавод 35/10 кВ</v>
          </cell>
          <cell r="G255" t="str">
            <v>Сапогів</v>
          </cell>
          <cell r="P255">
            <v>1378</v>
          </cell>
          <cell r="R255" t="str">
            <v>Бринь (Галицька, Зелена, Л.Українки, Лоза, Лозова, Надрічна, Нова, Т.Шевченка, Щведа), Височанка (Заріччя, С.Височана, Центральна), Вікторів (Федика), Комарів (Братчука, В.Івасюка, В.Левицького, В.Стефаника, Ворони, Д.Галицького, І.Карпенка-Карого, Л.Мартовича, Л.Українки, Лугова, М.Баляса, М.Коцюбинського, М.Стельмаха, М.Шашкевича, Марка Кропивницького, Молодіжна, О.Довбуша, Підверби, Рабарських), Сапогів (Долішня, Колгоспна, Лугова, Надрічна, Центральна, Церковна), Сокіл (Короля Данила)</v>
          </cell>
          <cell r="S255" t="str">
            <v>Населення</v>
          </cell>
        </row>
        <row r="256">
          <cell r="D256" t="str">
            <v>Рогатин 110/35/10 кВ</v>
          </cell>
          <cell r="G256" t="str">
            <v>Лісозавод</v>
          </cell>
          <cell r="P256">
            <v>179</v>
          </cell>
          <cell r="R256" t="str">
            <v>Рогатин (Галицька, Липова, М.Драгоманова)</v>
          </cell>
          <cell r="S256" t="str">
            <v>Населення, Укрлісекспорт, каналізаційна станція ДП Рогатин Водоканал</v>
          </cell>
        </row>
        <row r="257">
          <cell r="D257" t="str">
            <v>Рудка 35/10 кВ</v>
          </cell>
          <cell r="G257" t="str">
            <v>ТП-21-412</v>
          </cell>
          <cell r="P257">
            <v>278</v>
          </cell>
          <cell r="R257" t="str">
            <v>Бурштин (М.Грушевського, О.Басараб, П.Сагайдачного, Поповича, С.Бандери, С.Петлюри)</v>
          </cell>
          <cell r="S257" t="str">
            <v>Населення</v>
          </cell>
        </row>
        <row r="258">
          <cell r="D258" t="str">
            <v>Рудка 35/10 кВ</v>
          </cell>
          <cell r="G258" t="str">
            <v>Настащино</v>
          </cell>
          <cell r="P258">
            <v>533</v>
          </cell>
          <cell r="R258" t="str">
            <v>Бурштин (В.Івасюка, І.Миколайчука, Квіткова, Лісна, Незалежності, Під краками, Поповича), Куничі (В.Івасюка, Зелена), Насташине (Л.Українки, Незалежності, О.Довбуша, Шкільна, Я.Осмомисла), Насташине (Б.Хмельницького, В.Стефаника, В.Чорновола, Д.Галицького, І.Франка, Л.Українки, М.Коцюбинського, Незалежності, Нова, О.Довбуша, П.Мирного, Т.Шевченка, Шкільна, Я.Осмомисла)</v>
          </cell>
          <cell r="S258" t="str">
            <v>Населення</v>
          </cell>
        </row>
        <row r="259">
          <cell r="D259" t="str">
            <v>Рудка 35/10 кВ</v>
          </cell>
          <cell r="G259" t="str">
            <v>Мартинів</v>
          </cell>
          <cell r="P259">
            <v>2203</v>
          </cell>
          <cell r="R259" t="str">
            <v>Бурштин (В.Стуса, Є.Коновальця, Калуська, Р.Шухевича, Схил), Вигівка (В.Івасюка, Зелена, Квіткова, Перемоги, Польова, Центральна), Дем'янів (В.Івасюка, Дачна, Калуська, Корчева, Переїзд, Привокзальна), Новий Мартинів (І.Франка, М.Коцюбинського, Надставком, Незалежності, С.Бандери, Ставок, Т.Шевченка), Старий Мартинів (Вигода, Т.Шевченка), Тенетники (Гелемея, Діброва, Дністровська, Зелена, І.Франка, Миру, Р.Шухевича, Т.Шевченка)</v>
          </cell>
          <cell r="S259" t="str">
            <v>Населення, СЕС</v>
          </cell>
        </row>
        <row r="260">
          <cell r="D260" t="str">
            <v>Рудка 35/10 кВ</v>
          </cell>
          <cell r="G260" t="str">
            <v>Коростовичі</v>
          </cell>
          <cell r="P260">
            <v>713</v>
          </cell>
          <cell r="R260" t="str">
            <v>Бурштин (А.Міцкевича, Будівельників, Енергетиків, І.Франка, Л.Українки, Над потоком, Над рудкою, О.Басараб, П.Сагайдачного, Поповича, С.Бандери, Т.Шевченка, Торгова), Коростовичі (Січових Стрільців), Коростовичі (Б.Лепкого, Б.Хмельницького, В.Стефаника, Задубрівка, Зелена, Касова Гора, Коротка, Лісова, Січових Стрільців, Т.Шевченка), Куропатники (Б.Хмельницького, І.Франка, Лугова, С.Петлюри, Т.Шевченка), Озеряни (Бурштинська ОТГ) (І.Франка), Слобода (І.Франка, Т.Шевченка)</v>
          </cell>
          <cell r="S260" t="str">
            <v>Населення, КНС-1, КНС-2</v>
          </cell>
        </row>
        <row r="261">
          <cell r="D261" t="str">
            <v>Рудка 35/10 кВ</v>
          </cell>
          <cell r="G261" t="str">
            <v>ТП-21-273</v>
          </cell>
          <cell r="P261">
            <v>227</v>
          </cell>
          <cell r="R261" t="str">
            <v>Бурштин (В.Івасюка, Глинище, Є.Коновальця, І.Миколайчука, Лісна, Незалежності, Проектна)</v>
          </cell>
          <cell r="S261" t="str">
            <v>Населення</v>
          </cell>
        </row>
        <row r="262">
          <cell r="D262" t="str">
            <v>Рудка 35/10 кВ</v>
          </cell>
          <cell r="G262" t="str">
            <v>Комплекс</v>
          </cell>
          <cell r="P262">
            <v>585</v>
          </cell>
          <cell r="R262" t="str">
            <v>Бурштин (Б.Лепкого, Б.Хмельницького, В.Івасюка, Валова, Волі, Д.Вітовського, Єдності, Зелена, І.Котляревського, І.Мазепи, І.Франка, Молодіжна, Н.Яремчука, Над рудкою, Нова, П.Полуботка, Поперечна, Проектна, С.Бандери, Сонячна, Т.Шевченка, Філарета Скасківа), Насташине (Я.Осмомисла)</v>
          </cell>
          <cell r="S262" t="str">
            <v>Населення</v>
          </cell>
        </row>
        <row r="263">
          <cell r="D263" t="str">
            <v>Вовчинець 110/10 кВ</v>
          </cell>
          <cell r="G263" t="str">
            <v>ТП-29-565-1</v>
          </cell>
          <cell r="P263">
            <v>1264</v>
          </cell>
          <cell r="R263" t="str">
            <v>Вовчинець (Агрохімік, Берегова, Береговий, Вишнева, Вишневий, Вовчинецька, Вовчинецький пагорб, Вовчинецькі Гори, Гайдея, Гайова, Живописна, Лісова, Лугова, Мельника, Місячна, Новоселицька, Перекопський , Підгірний, Потічна, Прийма, С.Височана, Солов'їна, СТ Калиновий гай, Т.Шевченка, Чумака), Добровляни (В.Чорновола, І.Франка, Л.Українки, Лісова, Т.Шевченка, Хлабатого), Єзупіль (С.Бандери), Івано-Франківськ, Колодіївка (В.Чорновола, Горішня, Долішній  кут, Дубрава, Є.Коновальця, Л.Українки, Могила, Молодіжна, Польова, Прошака, Січових Стрільців, Спортивна, Тиха, Ціплова, Шепаровича, 17 Вересня)</v>
          </cell>
          <cell r="S263" t="str">
            <v>Населення</v>
          </cell>
        </row>
        <row r="264">
          <cell r="D264" t="str">
            <v>Вовчинець 110/10 кВ</v>
          </cell>
          <cell r="G264" t="str">
            <v>ТП-29-565-2</v>
          </cell>
          <cell r="P264">
            <v>539</v>
          </cell>
          <cell r="R264" t="str">
            <v>Вовчинець (Вербова, Козацька, М.Коперника, Надрічна, Прийма, Т.Шевченка, Чумака), Клузів (Б.Лепкого, Бузкова, Весняна, Виноградна, Вільхова, Галицька, Галицький, Дачна, Залізнична, Зв'язок, Здоров'я, Зелена, Калиновий, Квіткова, Любима, М.Грушевського, Маяк, Механізатор, Механізаторів, Миру, Н.Яремчука, Набережна, Надрічна, Поштова, Річна, Річний, Січових стрільців, Тиха, Трояндова, Трудова, Центральна)</v>
          </cell>
          <cell r="S264" t="str">
            <v>Населення, котельня, НЕТГРУП</v>
          </cell>
        </row>
        <row r="265">
          <cell r="D265" t="str">
            <v>Жовтень 35/10 кВ</v>
          </cell>
          <cell r="G265" t="str">
            <v>Козино</v>
          </cell>
          <cell r="P265">
            <v>256</v>
          </cell>
          <cell r="R265" t="str">
            <v>Козина (Галицька, Д.Галицького, Дністровська, Короля Данила, Л.Українки, Лісова, Миру, Молодіжна, Наддністрянська, Незалежності, СКД, Т.Шевченка, Чотири дуби)</v>
          </cell>
          <cell r="S265" t="str">
            <v>Населення, малі підприємства</v>
          </cell>
        </row>
        <row r="266">
          <cell r="D266" t="str">
            <v>Жовтень 35/10 кВ</v>
          </cell>
          <cell r="G266" t="str">
            <v>Сілець</v>
          </cell>
          <cell r="P266">
            <v>7</v>
          </cell>
          <cell r="R266" t="str">
            <v>Єзупіль (Незалежності, С.Бандери)</v>
          </cell>
          <cell r="S266" t="str">
            <v>Населення</v>
          </cell>
        </row>
        <row r="267">
          <cell r="D267" t="str">
            <v>Жовтень 35/10 кВ</v>
          </cell>
          <cell r="G267" t="str">
            <v>Тязів</v>
          </cell>
          <cell r="P267">
            <v>1021</v>
          </cell>
          <cell r="R267" t="str">
            <v>Єзупіль (С.Бандери), Сілець (А.Коника, Бойчука, В.Івасюка, В.Стефаника, Весела, Володимира Великого, Д.Вітовського, Д.Галицького, Є.Коновальця, Зелена, Зузука, І.Котляревського, І.Франка, Колюшко, Л.Українки, Левицького, М.Вовчка, М.Грушевського, М.Черемшини, Миру, Молодіжна, Незалежності, Нова, Озаркевича, П.Мирного, С.Височана, Сад, Садова, Січових Стрільців, Т.Шевченка, Українських Повстанців), Тязів (Біля Писаря, В.Посадського, В.Стефаника, Воїнів УПА, Галицька, Є.Коновальця, І.Богуна, І.Мазепи, І.Франка, Л.Українки, Лісна, М.Вовчка, М.Грушевського, М.Залізняка, М.Коцюбинського, М.Лисенка, М.Черемшини, Морозова, Онуфрієнка, Посацького, Р.Шухевича, С.Бандери, С.Петлюри, С.Руданського, Січових Стрільців, Т.Шевченка)</v>
          </cell>
          <cell r="S267" t="str">
            <v>Населення, малі підприємства</v>
          </cell>
        </row>
        <row r="268">
          <cell r="D268" t="str">
            <v>Жовтень 35/10 кВ</v>
          </cell>
          <cell r="G268" t="str">
            <v>Жовтень</v>
          </cell>
          <cell r="P268">
            <v>858</v>
          </cell>
          <cell r="R268" t="str">
            <v>Єзупіль (Б.Лепкого, Б.Хмельницького, Беренди, В.Івасюка, В.Стуса, Галицька, Є.Коновальця, І.Мазепи, І.Франка, Л.Українки, Лісничівка, М.Хвильвого, Межигороди, Миру, Незалежності, Нова, О.Довбуша, Олександра Олеся, П.Полуботка, Прокоповича, С.Бандери, С.Крушельницької, Січових стрільців, Ставище, Сущинського, Т.Шевченка, Шкільна)</v>
          </cell>
          <cell r="S268" t="str">
            <v>Населення, малі підприємства, дитячий психоневрологічний санаторій, лікарня, пекарня</v>
          </cell>
        </row>
        <row r="269">
          <cell r="D269" t="str">
            <v>Жовтень 35/10 кВ</v>
          </cell>
          <cell r="G269" t="str">
            <v>Бурякопункт</v>
          </cell>
          <cell r="P269">
            <v>18</v>
          </cell>
          <cell r="R269" t="str">
            <v>Єзупіль (В.Івасюка, Незалежності, С.Бандери, Сущинського)</v>
          </cell>
          <cell r="S269" t="str">
            <v>Населення</v>
          </cell>
        </row>
        <row r="270">
          <cell r="D270" t="str">
            <v>Жовтень 35/10 кВ</v>
          </cell>
          <cell r="G270" t="str">
            <v>Міст</v>
          </cell>
          <cell r="P270">
            <v>241</v>
          </cell>
          <cell r="R270" t="str">
            <v>Єзупіль (Беренди, Галицька, Д.Вітовського, Загороднього, Л.Українки, М.Грушевського, Миру, О.Довбуша, С.Бандери, С.Височана)</v>
          </cell>
          <cell r="S270" t="str">
            <v>Населення, малі підприємства</v>
          </cell>
        </row>
        <row r="271">
          <cell r="D271" t="str">
            <v>Крихівці 110/35/10 кВ</v>
          </cell>
          <cell r="G271" t="str">
            <v>ТП-24-512-1</v>
          </cell>
          <cell r="P271">
            <v>1194</v>
          </cell>
          <cell r="R271" t="str">
            <v>Івано-Франківськ (І.Мазепи), Івано-Франківськ (І.Мазепи)</v>
          </cell>
          <cell r="S271" t="str">
            <v>Населення</v>
          </cell>
        </row>
        <row r="272">
          <cell r="D272" t="str">
            <v>Крихівці 110/35/10 кВ</v>
          </cell>
          <cell r="G272" t="str">
            <v>РП-24-18-1</v>
          </cell>
          <cell r="P272">
            <v>3511</v>
          </cell>
          <cell r="R272" t="str">
            <v>Івано-Франківськ (Академіка Сахарова, Ботанічна ОПР, В.Чорновола, Військова, Є.Коновальця, Зелений, Курінного Чорноти, Львівська, Матейки, Національної Гвардії, О.Гірника, Побутова, Польова, Республіканська, С.Височана, С.Петлюри, Сабата, Слави Стецько, Сорохтея, Т.Шевченка)</v>
          </cell>
          <cell r="S272" t="str">
            <v>Населення, малі підприємства, фтизіопульмологічний центр, експертно-криміналістичного центру МВС</v>
          </cell>
        </row>
        <row r="273">
          <cell r="D273" t="str">
            <v>Крихівці 110/35/10 кВ</v>
          </cell>
          <cell r="G273" t="str">
            <v>ТП-24-513-1</v>
          </cell>
          <cell r="P273">
            <v>652</v>
          </cell>
          <cell r="R273" t="str">
            <v>Івано-Франківськ (Волошина), Крихівці (Приозерна)</v>
          </cell>
          <cell r="S273" t="str">
            <v>Населення</v>
          </cell>
        </row>
        <row r="274">
          <cell r="D274" t="str">
            <v>Крихівці 110/35/10 кВ</v>
          </cell>
          <cell r="G274" t="str">
            <v>ТП-24-508-1</v>
          </cell>
          <cell r="P274">
            <v>769</v>
          </cell>
          <cell r="R274" t="str">
            <v>Івано-Франківськ (В.Чорновола, Волошина, Карпатської Січі, Національної Гвардії, Т.Шевченка)</v>
          </cell>
          <cell r="S274" t="str">
            <v>Населення, малі підприємства</v>
          </cell>
        </row>
        <row r="275">
          <cell r="D275" t="str">
            <v>Крихівці 110/35/10 кВ</v>
          </cell>
          <cell r="G275" t="str">
            <v>ТП-24-15</v>
          </cell>
          <cell r="P275">
            <v>27</v>
          </cell>
          <cell r="R275" t="str">
            <v>Івано-Франківськ (І.Мазепи), Івано-Франківськ (І.Горбачевського, І.Мазепи)</v>
          </cell>
          <cell r="S275" t="str">
            <v>Населення, ТЦ Сільпо, автостанція № 3</v>
          </cell>
        </row>
        <row r="276">
          <cell r="D276" t="str">
            <v>Крихівці 110/35/10 кВ</v>
          </cell>
          <cell r="G276" t="str">
            <v>ТП-24-510-1</v>
          </cell>
          <cell r="P276">
            <v>17</v>
          </cell>
          <cell r="R276" t="str">
            <v>Крихівці (Виноградна, О.Довженка)</v>
          </cell>
          <cell r="S276" t="str">
            <v>Населення</v>
          </cell>
        </row>
        <row r="277">
          <cell r="D277" t="str">
            <v>Крихівці 110/35/10 кВ</v>
          </cell>
          <cell r="G277" t="str">
            <v>ТП-24-431-1</v>
          </cell>
          <cell r="P277">
            <v>1</v>
          </cell>
          <cell r="R277" t="str">
            <v>Івано-Франківськ (І.Мазепи)</v>
          </cell>
          <cell r="S277" t="str">
            <v>льодова арена</v>
          </cell>
        </row>
        <row r="278">
          <cell r="D278" t="str">
            <v>Крихівці 110/35/10 кВ</v>
          </cell>
          <cell r="G278" t="str">
            <v>РП-24-10-1</v>
          </cell>
          <cell r="P278">
            <v>3379</v>
          </cell>
          <cell r="R278" t="str">
            <v>Івано-Франківськ (В.Сухомлинського, В.Чорновола, І.Мазепи, Надрічна, О.Довженка, П.Дорошенка, Січових Стрільців, Української Дивізії), Крихівці (Бастіонна, О.Довженка, Фізкультурна, Фортечна)</v>
          </cell>
          <cell r="S278" t="str">
            <v>Населення, малі підприємства</v>
          </cell>
        </row>
        <row r="279">
          <cell r="D279" t="str">
            <v>Крихівці 110/35/10 кВ</v>
          </cell>
          <cell r="G279" t="str">
            <v>ТП-24-492</v>
          </cell>
          <cell r="P279">
            <v>58</v>
          </cell>
          <cell r="R279" t="str">
            <v>Івано-Франківськ (За Мир, Набережна ім. В.Стефаника), Крихівці (Джерельна, Дружба, За Мир, Приозерна)</v>
          </cell>
          <cell r="S279" t="str">
            <v>Населення</v>
          </cell>
        </row>
        <row r="280">
          <cell r="D280" t="str">
            <v>Крихівці 110/35/10 кВ</v>
          </cell>
          <cell r="G280" t="str">
            <v>РП-24-10-2</v>
          </cell>
          <cell r="P280">
            <v>4677</v>
          </cell>
          <cell r="R280" t="str">
            <v>Івано-Франківськ (В.Сухомлинського, В.Чорновола, Виноградна КР, Волошина, Гвардійська, І.Мазепи, Карпатської Січі, Надії КР, Національної Гвардії, О.Довженка, П.Дорошенка, С.Галечко, С.Петлюри, Снігуровича, Сорохтея, Хіміків), Крихівці (Будівельний, Виноградна, Джерельна, Дружба, І.Гонти, Карпатський, Надії, О.Довженка)</v>
          </cell>
          <cell r="S280" t="str">
            <v>Населення, малі підприємства, котельня, споруда ТУ ССО, ТЦК та СП</v>
          </cell>
        </row>
        <row r="281">
          <cell r="D281" t="str">
            <v>Крихівці 110/35/10 кВ</v>
          </cell>
          <cell r="G281" t="str">
            <v>РП-24-18-2</v>
          </cell>
          <cell r="P281">
            <v>2599</v>
          </cell>
          <cell r="R281" t="str">
            <v>Івано-Франківськ (Матейки), Івано-Франківськ (В.Чорновола, Д.Дудаєва, Є.Коновальця, Європейська, Желехівського, Матейки, Національної Гвардії, Ребета, С.Бандери, Сорохтея), Івано-Франківськ (В.Чорновола, Військова, Желехівського, Курінного Чорноти, Матейки, Озаркевича)</v>
          </cell>
          <cell r="S281" t="str">
            <v>Населення</v>
          </cell>
        </row>
        <row r="282">
          <cell r="D282" t="str">
            <v>Крихівці 110/35/10 кВ</v>
          </cell>
          <cell r="G282" t="str">
            <v>ТП-24-512-2</v>
          </cell>
          <cell r="P282">
            <v>1045</v>
          </cell>
          <cell r="R282" t="str">
            <v>Івано-Франківськ (В.Чорновола, Волошина, І.Мазепи, Карпатської Січі, О.Довженка, П.Полуботка, С.Галечко, С.Петлюри, Сорохтея, Т.Шевченка), Крихівці (Горішній Лан)</v>
          </cell>
          <cell r="S282" t="str">
            <v>Населення, НДЕКЦ</v>
          </cell>
        </row>
        <row r="283">
          <cell r="D283" t="str">
            <v>Крихівці 110/35/10 кВ</v>
          </cell>
          <cell r="G283" t="str">
            <v>ТП-24-513-2</v>
          </cell>
          <cell r="P283">
            <v>154</v>
          </cell>
          <cell r="R283" t="str">
            <v>Крихівці (Об'ізна, Приозерна)</v>
          </cell>
          <cell r="S283" t="str">
            <v>Населення</v>
          </cell>
        </row>
        <row r="284">
          <cell r="D284" t="str">
            <v>Крихівці 110/35/10 кВ</v>
          </cell>
          <cell r="G284" t="str">
            <v>ТП-24-508-2</v>
          </cell>
          <cell r="P284">
            <v>967</v>
          </cell>
          <cell r="R284" t="str">
            <v>Івано-Франківськ (Національної Гвардії)</v>
          </cell>
          <cell r="S284" t="str">
            <v>Населення, малі підприємства</v>
          </cell>
        </row>
        <row r="285">
          <cell r="D285" t="str">
            <v>Крихівці 110/35/10 кВ</v>
          </cell>
          <cell r="G285" t="str">
            <v>ТП-24-431-2</v>
          </cell>
          <cell r="P285">
            <v>1</v>
          </cell>
          <cell r="R285" t="str">
            <v>Івано-Франківськ (І.Мазепи)</v>
          </cell>
          <cell r="S285" t="str">
            <v>льодова арена</v>
          </cell>
        </row>
        <row r="286">
          <cell r="D286" t="str">
            <v>Крихівці 110/35/10 кВ</v>
          </cell>
          <cell r="G286" t="str">
            <v>ТП-24-510-2</v>
          </cell>
          <cell r="P286">
            <v>635</v>
          </cell>
          <cell r="R286" t="str">
            <v>Івано-Франківськ (Національної Гвардії), Крихівці (О.Довженка)</v>
          </cell>
          <cell r="S286" t="str">
            <v>Населення</v>
          </cell>
        </row>
        <row r="287">
          <cell r="D287" t="str">
            <v>КСМ 35/10 кВ</v>
          </cell>
          <cell r="G287" t="str">
            <v>ТП-29-1А</v>
          </cell>
          <cell r="P287">
            <v>1</v>
          </cell>
          <cell r="R287" t="str">
            <v>Загвіздя (Промислова)</v>
          </cell>
          <cell r="S287" t="str">
            <v>Кар'єр</v>
          </cell>
        </row>
        <row r="288">
          <cell r="D288" t="str">
            <v>КСМ 35/10 кВ</v>
          </cell>
          <cell r="G288" t="str">
            <v>ТП-29-21</v>
          </cell>
          <cell r="P288">
            <v>465</v>
          </cell>
          <cell r="R288" t="str">
            <v>Загвіздя (В.Стефаника, Г.Сковороди, Липова-Осада, Липовий, Промислова, Ю.Гагаріна, Ювілейна, 1 Травня), Підлісся (Б.Лепкого, Б.Хмельницького, В.Івасюка, В.Стуса, Весняна, Вишнева, Гайдамаків, Забудівельна, І.Мазепи, Калинова, Кути, Липи, Липова, М.Грушевського, М.Черемшини, Миру, Молодіжна, Набережна, Надрічна, Незалежності, С.Бандери, Садова, Т.Шевченка, Яблунева)</v>
          </cell>
          <cell r="S288" t="str">
            <v>Населення</v>
          </cell>
        </row>
        <row r="289">
          <cell r="D289" t="str">
            <v>КСМ 35/10 кВ</v>
          </cell>
          <cell r="G289" t="str">
            <v>ТП-29-1Б</v>
          </cell>
          <cell r="P289">
            <v>1</v>
          </cell>
          <cell r="R289" t="str">
            <v>Загвіздя (Промислова)</v>
          </cell>
          <cell r="S289" t="str">
            <v>Населення</v>
          </cell>
        </row>
        <row r="290">
          <cell r="D290" t="str">
            <v>КСМ 35/10 кВ</v>
          </cell>
          <cell r="G290" t="str">
            <v>ТП-29-186</v>
          </cell>
          <cell r="P290">
            <v>61</v>
          </cell>
          <cell r="R290" t="str">
            <v>Загвіздя, Загвіздя (Берегова, Г.Сковороди, Л.Українки, Рінь)</v>
          </cell>
          <cell r="S290" t="str">
            <v>Населення, пилорама</v>
          </cell>
        </row>
        <row r="291">
          <cell r="D291" t="str">
            <v>Хутрова фабрика 35/10 кВ</v>
          </cell>
          <cell r="G291" t="str">
            <v>Хлібозавод</v>
          </cell>
          <cell r="P291">
            <v>539</v>
          </cell>
          <cell r="R291" t="str">
            <v>Тисмениця (Вербова, К.Левицького, Коломийська, Л.Українки, Липова, Набережна, О.Довбуша, П.Полуботка, Січових стрільців, Тисова), Тисмениця (Вірменська, Галицька, Запоріжська, К.Левицького, Кокорна, Колгоспний сад, Коломийська, Монастирська, Ринок, С.Височана, С.Гулака-Артемовського)</v>
          </cell>
          <cell r="S291" t="str">
            <v>Населення, лікарня</v>
          </cell>
        </row>
        <row r="292">
          <cell r="D292" t="str">
            <v>Шкірзавод 35/10 кВ</v>
          </cell>
          <cell r="G292" t="str">
            <v>ТП-24-558</v>
          </cell>
          <cell r="P292">
            <v>30</v>
          </cell>
          <cell r="R292" t="str">
            <v>Івано-Франківськ (За Мир, Івана Гриніва, Маккейна Джона, Мальовнича, Набережна ім. В.Стефаника, Сергія Романюка)</v>
          </cell>
          <cell r="S292" t="str">
            <v>Населення</v>
          </cell>
        </row>
        <row r="293">
          <cell r="D293" t="str">
            <v>Хутрова фабрика 35/10 кВ</v>
          </cell>
          <cell r="G293" t="str">
            <v>Котельня</v>
          </cell>
          <cell r="P293">
            <v>358</v>
          </cell>
          <cell r="R293" t="str">
            <v>Тисмениця (В.Івасюка, Липова, П.Полуботка, С.Височана, Січових стрільців)</v>
          </cell>
          <cell r="S293" t="str">
            <v>Населення, КНС</v>
          </cell>
        </row>
        <row r="294">
          <cell r="D294" t="str">
            <v>Височанка 110/35/6 кВ</v>
          </cell>
          <cell r="G294" t="str">
            <v>ТП-25-456 №1</v>
          </cell>
          <cell r="P294">
            <v>117</v>
          </cell>
          <cell r="R294" t="str">
            <v>Калуш (Б.Лепкого, В.Сухомлинського, Грабовського П., Кузьми Хобзея, М.Кривоноса, П.Грабовського , Робітнича, С.Людкевича, Хімік)</v>
          </cell>
          <cell r="S294" t="str">
            <v>Населення, СЕС</v>
          </cell>
        </row>
        <row r="295">
          <cell r="D295" t="str">
            <v>Височанка 110/35/6 кВ</v>
          </cell>
          <cell r="G295" t="str">
            <v>РП-25-7 №1</v>
          </cell>
          <cell r="P295">
            <v>189</v>
          </cell>
          <cell r="R295" t="str">
            <v>Калуш (Миколи Євшана), Калуш (Братів Фільчинських, В.Петрушевича, В.Стефаника, В.Чорновола, І.Белея, Миколи Євшана, Незалежності, Руська)</v>
          </cell>
          <cell r="S295" t="str">
            <v>Населення, КНС-3</v>
          </cell>
        </row>
        <row r="296">
          <cell r="D296" t="str">
            <v>Височанка 110/35/6 кВ</v>
          </cell>
          <cell r="G296" t="str">
            <v>РП-25-2 №1</v>
          </cell>
          <cell r="P296">
            <v>4890</v>
          </cell>
          <cell r="R296" t="str">
            <v>Калуш (Б.Хмельницького, В.Івасюка, В.Стуса, Героїв України, Дачна, Дружба, І.Б.Антонича, І.Галечко, Л.Глібова, Л.Українки, Миколи Євшана, Мрія, Незалежності, Січових Стрільців, Троянда, ТРОЯНДОВА, Хімік, Шкільний)</v>
          </cell>
          <cell r="S296" t="str">
            <v>Населення, ЦЕЗ №5, СШ-2, калуський коледж, Укртелеком, Укрпошта</v>
          </cell>
        </row>
        <row r="297">
          <cell r="D297" t="str">
            <v>Височанка 110/35/6 кВ</v>
          </cell>
          <cell r="G297" t="str">
            <v>РП-25-2 №2</v>
          </cell>
          <cell r="P297">
            <v>2654</v>
          </cell>
          <cell r="R297" t="str">
            <v>Калуш (Б.Хмельницького, Героїв України, Л.Українки, Миколи Євшана, Незалежності, Ринкова, Січових Стрільців, Шкільний)</v>
          </cell>
          <cell r="S297" t="str">
            <v xml:space="preserve">Населення, ЦЕЗ №5, СШ-7 </v>
          </cell>
        </row>
        <row r="298">
          <cell r="D298" t="str">
            <v>Височанка 110/35/6 кВ</v>
          </cell>
          <cell r="G298" t="str">
            <v>РП-25-1 №2</v>
          </cell>
          <cell r="P298">
            <v>1013</v>
          </cell>
          <cell r="R298" t="str">
            <v>Калуш (А.Шептицького, Братів Фільчинських, В.Чорновола, Височанка, Героїв, Д.Січинського, Дзвонарська, І.Франка, Костельна, Л.Українки, М.Гоголя , Незалежності, Олени Пчілки, П.Ковжуна, Підвальна, С.Бандери, Сівецька, Т.Шевченка, Фегонівка, Ю.Гагаріна)</v>
          </cell>
          <cell r="S298" t="str">
            <v>Населення, ТзОВ ЛЕОСІТІ - ІНВЕСТ, котельні, ПНС-27, телерадіокомпанії, НЕТГРУП</v>
          </cell>
        </row>
        <row r="299">
          <cell r="D299" t="str">
            <v>Височанка 110/35/6 кВ</v>
          </cell>
          <cell r="G299" t="str">
            <v>ТП-25-538</v>
          </cell>
          <cell r="P299">
            <v>515</v>
          </cell>
          <cell r="R299" t="str">
            <v>Калуш (Банянська, В.Тисовського, В.Чорновола, Василя Сліпака, Верховинська, Героїв України, Гонти, Грабовського П., Д.Вітовського, І.Б.Антонича, І.Виговського, І.Галечко, Кузьми Хобзея, Л.Глібова, Лемківська, М.Климишина, М.Кривоноса, М.Скрипника, Менжинського, Мостиська, Окружна, П.Калнишевського, Рилєєва, С.Людкевича, С.Руднєва, Січових Стрільців, Срібняка М., Троянда, Фабрична, Хімік, Юлії Ганущак, Юрія Литвина)</v>
          </cell>
          <cell r="S299" t="str">
            <v>Населення, пожежна частина, КНС-11</v>
          </cell>
        </row>
        <row r="300">
          <cell r="D300" t="str">
            <v>Височанка 110/35/6 кВ</v>
          </cell>
          <cell r="G300" t="str">
            <v>ТП-25-456 №2</v>
          </cell>
          <cell r="P300">
            <v>0</v>
          </cell>
          <cell r="R300" t="str">
            <v>Калуш (Б.Лепкого, В.Сухомлинського, Грабовського П., Кузьми Хобзея, М.Кривоноса, П.Грабовського , Робітнича, С.Людкевича, Хімік)</v>
          </cell>
          <cell r="S300" t="str">
            <v>Населення</v>
          </cell>
        </row>
        <row r="301">
          <cell r="D301" t="str">
            <v>Калуш 110/35/6 кВ</v>
          </cell>
          <cell r="G301" t="str">
            <v>ТП-25-501 №1</v>
          </cell>
          <cell r="P301">
            <v>2363</v>
          </cell>
          <cell r="R301" t="str">
            <v>Калуш (Б.Хмельницького, В.Стуса, Молодіжна, Мостиська, Юрія Литвина)</v>
          </cell>
          <cell r="S301" t="str">
            <v>Населення, ВПУ-7, ТЦ "Барвінок",СШ-6 ,ТзОВ ЛЕОСІТІ - ІНВЕСТ</v>
          </cell>
        </row>
        <row r="302">
          <cell r="D302" t="str">
            <v>Калуш 110/35/6 кВ</v>
          </cell>
          <cell r="G302" t="str">
            <v>ТП-25-560</v>
          </cell>
          <cell r="P302">
            <v>1</v>
          </cell>
          <cell r="R302" t="str">
            <v>Калуш</v>
          </cell>
          <cell r="S302" t="str">
            <v>Населення, СШ-11, Гімназія, котельня, телебачення, КП TP ТРО Незалежність</v>
          </cell>
        </row>
        <row r="303">
          <cell r="D303" t="str">
            <v>Калуш 110/35/6 кВ</v>
          </cell>
          <cell r="G303" t="str">
            <v>Арматурний завод</v>
          </cell>
          <cell r="P303">
            <v>1</v>
          </cell>
          <cell r="R303" t="str">
            <v>Калуш (Б.Хмельницького)</v>
          </cell>
          <cell r="S303" t="str">
            <v>ПП Пінопласт, завод Три бетони</v>
          </cell>
        </row>
        <row r="304">
          <cell r="D304" t="str">
            <v>Калуш 110/35/6 кВ</v>
          </cell>
          <cell r="G304" t="str">
            <v>ТП-25-501 №2</v>
          </cell>
          <cell r="P304">
            <v>1225</v>
          </cell>
          <cell r="R304" t="str">
            <v>Калуш (Б.Хмельницького, Будівельників, Є.Коновальця, Космонавтів, Марченка В., О.Тихого, Окружна, Фінська, Хіміків)</v>
          </cell>
          <cell r="S304" t="str">
            <v>Населення , СШ-4</v>
          </cell>
        </row>
        <row r="305">
          <cell r="D305" t="str">
            <v>Калуш 110/35/6 кВ</v>
          </cell>
          <cell r="G305" t="str">
            <v>Будіндустрія</v>
          </cell>
          <cell r="P305">
            <v>1</v>
          </cell>
          <cell r="R305" t="str">
            <v>Калуш (Б.Хмельницького)</v>
          </cell>
          <cell r="S305" t="str">
            <v>Підприємства</v>
          </cell>
        </row>
        <row r="306">
          <cell r="D306" t="str">
            <v>Калуш 110/35/6 кВ</v>
          </cell>
          <cell r="G306" t="str">
            <v>РП-25-6 №2</v>
          </cell>
          <cell r="P306">
            <v>1287</v>
          </cell>
          <cell r="R306" t="str">
            <v>Калуш (Біласа-Данилишина, К.Малицької, Л.Українки, М.Драгоманова, М.Павлика, Олени Пчілки, Ринкова)</v>
          </cell>
          <cell r="S306" t="str">
            <v>Населення</v>
          </cell>
        </row>
        <row r="307">
          <cell r="D307" t="str">
            <v>Калуш 110/35/6 кВ</v>
          </cell>
          <cell r="G307" t="str">
            <v>ТП-25-526</v>
          </cell>
          <cell r="P307">
            <v>2998</v>
          </cell>
          <cell r="R307" t="str">
            <v>Калуш (Б.Хмельницького, Будівельників, Є.Коновальця, О.Тихого, Окружна, Хіміків, Яцишина), Кропивник (Калуська ОТГ) (Федуна)</v>
          </cell>
          <cell r="S307" t="str">
            <v>Населення ,СШ-5, поліція</v>
          </cell>
        </row>
        <row r="308">
          <cell r="D308" t="str">
            <v>Верховина 35/10 кВ</v>
          </cell>
          <cell r="G308" t="str">
            <v>Яблуниця</v>
          </cell>
          <cell r="P308">
            <v>2203</v>
          </cell>
          <cell r="R308" t="str">
            <v>Біла Річка (Валахівки, Подушка, Цегольня), Верховина (Жаб'євський потік, Підмагора, Плоский, Пушкар), Голови (Антонівський, Березник, Біла Річка, Вільшанський, Гарасівка, Гранчин, Ділок, Дубівський, Зеленки, Карабки, Костівський, Красіївський, Кремениці, Кривий, Лушки, Магівський, Макіївський, Маркова Гора, Маркова кичера, Мойсівка, Оборотний, Олейки-1, Олейківський, Онисимівський, Підкругла, Просічний, Центр, Цюбівський, Черленівський, Чорна Річка, Шкіндівський, Шкірівський, Шкірівський-1), Голошина (Багни, Буковина, Глибока, Каптарга, Репеда, Солотвина, Сушиця, Тарночка, Центр), Грамотне (Великий Грамотний, Гук, Каптарга, Невідомо, Підстарий, Улога, Центр), Гринява (Багни, Бичуки, Біла Річка, Високий, Голошино, Гринявський потік, Громовиця, Заоблаз, Каптарга, Кобила, Підгромовиця, Підкаптарга, Площі, Пуршеги, Стовпні, Тікача, Центр, Чорний міст, Штовбей, Штубей, Ясіні), Довгополе (Полянечник), Замагора (Блихавий, Верхня долина, Випчинка, Випчінка, Гофа, Долина, Долина Нижня, Жолоби, Змієнський, Корапи, Костівський, Магора, Містечко, Нижня долина, Підкринта, Підмагора, Підсиниці, Плоский, Площі, Поля, Присліп, Рикалівка, Слупійка, Центр, Чорна річка), Красноїлля (Біла річка, Жолоби, Плай), Полянки (Полянечник), Пробійнівка (Білий, Бречник, Горби, Грамітне, Двадцятий, Дониківка, Каптарга, Мосірний, Стовпні, Центр, Черлений, Чорний, Шикмани), Сеньківське (Центро), Черемошна (Багни, Битки, Бобелинці, Буче, Гараси, Гождина, Осік, Потік, Хамник, Хом'яковата), Чорна Річка (Віжниця, Гараси, Гарасівський, Жолоби, Костівський, Кремениці, Потік, Просічки, Середній, Центр, Цюбівський, Чорна річка), Яблуниця (Багни, Бенчина, Бобелинці, Годжина, Догатькова, Жолоби, Зарви, Лушки, Обочі, Погар, Рівне, Свинський потік, Сеньківський, Теребіж, Тікача, Царина, Центр), Голошина (Голошинська)</v>
          </cell>
          <cell r="S308" t="str">
            <v>Населення</v>
          </cell>
        </row>
        <row r="309">
          <cell r="D309" t="str">
            <v>Верховина 35/10 кВ</v>
          </cell>
          <cell r="G309" t="str">
            <v>Лісозавод</v>
          </cell>
          <cell r="P309">
            <v>432</v>
          </cell>
          <cell r="R309" t="str">
            <v>Верховина (Артема Скульського, Багни, В.Чорновола, Гуцульського Повстання, Жаб'євська, Жаб'євський потік, Карпатська, Коваля, Кушнірівка, Л.Українки, М.Грушевського, М.Коцюбинського, Невестюка, О.Довбуша, Параджанова, Підобіч, Січових Стрільців, Ставкова, Столярка, Швейково)</v>
          </cell>
          <cell r="S309" t="str">
            <v>Населення, лікарня</v>
          </cell>
        </row>
        <row r="310">
          <cell r="D310" t="str">
            <v>Устеріки 35/10 кВ</v>
          </cell>
          <cell r="G310" t="str">
            <v>Рівня</v>
          </cell>
          <cell r="P310">
            <v>738</v>
          </cell>
          <cell r="R310" t="str">
            <v>Буковець (Буковець), Верхній Ясенів (Вигода, Вівсик, Горби, Довга, Запогар, Заріччя, Ласки, Лихонький, Печіще, Погар, Рівня, Царина), Вигода (Вигода, Набережна), Криворівня (Запогар), Рівня (Запогар, Лихонький, Невідомо, Погар, Рівня)</v>
          </cell>
          <cell r="S310" t="str">
            <v>Населення</v>
          </cell>
        </row>
        <row r="311">
          <cell r="D311" t="str">
            <v>Устеріки 35/10 кВ</v>
          </cell>
          <cell r="G311" t="str">
            <v>Вигода</v>
          </cell>
          <cell r="P311">
            <v>310</v>
          </cell>
          <cell r="R311" t="str">
            <v>Верховина (Дубівський), Вигода (Набережна), Красноїлля (Буківєн, Буків'ян, Долина, Дубівський, Жолоби, Калаура, Лісничка, Плай, Центр, Шийки, Широкий), Рівня (Запогар)</v>
          </cell>
          <cell r="S311" t="str">
            <v>Населення</v>
          </cell>
        </row>
        <row r="312">
          <cell r="D312" t="str">
            <v>Устеріки 35/10 кВ</v>
          </cell>
          <cell r="G312" t="str">
            <v>Устеріки</v>
          </cell>
          <cell r="P312">
            <v>1051</v>
          </cell>
          <cell r="R312" t="str">
            <v>Довгополе (Довгопілля, Дружби, Кохан, Молодіжна, Набережна, Підплитська, Поля, Полянечник, Полянки, Польова, Центр, Центральна), Кохан (Верхній, Головна, невідомо), Красноїлля (Перехресне), Перехресне (Запотік, Кохан, Минчолик, Невідомо), Полянки ( Кадубська , Молодіжна, Невідомо, Полянечник, Сутківська, Центр, Центральна), Стебні (Борси, Гуптин, Гуптинський, Жолоби, Лазок, Нижній Лазівський, Павлики, Павликівський, Погар, Погарський, Рубанівський, Фиркалівський, Центр, Центральна), Устеріки (Заріччя, Павлики, Павликівський), Черемошна (Гождина, Грунь, Потік, Центр), Яблуниця (Кривуля, Мочири, Обочі, Погар, Рівне, Центр, Черемошна), Довгопілля (І.Миколайчука), Стебні (Головна)</v>
          </cell>
          <cell r="S312" t="str">
            <v>Населення</v>
          </cell>
        </row>
        <row r="313">
          <cell r="D313" t="str">
            <v>Устеріки 35/10 кВ</v>
          </cell>
          <cell r="G313" t="str">
            <v>Білоберізка</v>
          </cell>
          <cell r="P313">
            <v>734</v>
          </cell>
          <cell r="R313" t="str">
            <v>Барвінків (Незалежності), Білоберізка (Борисівка, Буковець, Гайваси, Закуток, Запотік, Михайлуш, Паркан, Плаїк, Поля, Центр, Центральна, Циркалаш, Ціви), Устеріки (Верхній кут, Горішній кут, Долина, Нижній Кут, Опузний, Центр, Центральна), Хороцеве (Горби, Карпатська, Центр)</v>
          </cell>
          <cell r="S313" t="str">
            <v>Населення</v>
          </cell>
        </row>
        <row r="314">
          <cell r="D314" t="str">
            <v>Більшівці 35/10 кВ</v>
          </cell>
          <cell r="G314" t="str">
            <v>Бовшів</v>
          </cell>
          <cell r="P314">
            <v>548</v>
          </cell>
          <cell r="R314" t="str">
            <v>Бовшів (А.Шептицького, Б Хмельницького, В.Стефаника, В.Чорновола, Воз'єднання, Заводська, Заставна, Затишна, Зелена, І.Франка, Л.Українки, М.Грушевського, Медична, Млинська, Набережна, Польова, С.Височана, Січових Стрільців, Т.Шевченка, У.Кармелюка, Українська)</v>
          </cell>
          <cell r="S314" t="str">
            <v>Населення, приватна агрофірма "Бовшівська"</v>
          </cell>
        </row>
        <row r="315">
          <cell r="D315" t="str">
            <v>Більшівці 35/10 кВ</v>
          </cell>
          <cell r="G315" t="str">
            <v>Кінашів</v>
          </cell>
          <cell r="P315">
            <v>1190</v>
          </cell>
          <cell r="R315" t="str">
            <v>Жалибори (І.Франка, Миру, П.Мирного, Шкільна), Кінашів (Вербова, Гайова, Груші, Зарічна, Зелена, Л.Українки, Лісова, Січових Стрільців, Ю.Гагаріна), Курів (О.Кобилянської, Т.Шевченка), Озеряни (Бурштинська ОТГ) (І.Франка, Новикова, Під гай, Т.Шевченка), Поділля (І.Франка, Л.Українки, Т.Шевченка), Слобода (В.Івасюка, І.Франка, Нова, Т.Шевченка)</v>
          </cell>
          <cell r="S315" t="str">
            <v>Населення, виробництво молокопродуктів с. Поділля, СЕС</v>
          </cell>
        </row>
        <row r="316">
          <cell r="D316" t="str">
            <v>Більшівці 35/10 кВ</v>
          </cell>
          <cell r="G316" t="str">
            <v>Нараївка</v>
          </cell>
          <cell r="P316">
            <v>715</v>
          </cell>
          <cell r="R316" t="str">
            <v>Більшівці (Київська), Кінашів (Січових Стрільців), Набережне (Т.Шевченка), Нараївка (Заріччя, Зелена, І.Франка, Січових Стрільців, Т.Шевченка, Шкільна), Нові Скоморохи (Січових Стрільців, Церковна), Підшумлянці (Зелена, Т.Шевченка), Старі Скоморохи (Воїнів УПА)</v>
          </cell>
          <cell r="S316" t="str">
            <v>Населення</v>
          </cell>
        </row>
        <row r="317">
          <cell r="D317" t="str">
            <v>Більшівці 35/10 кВ</v>
          </cell>
          <cell r="G317" t="str">
            <v>Кукільники</v>
          </cell>
          <cell r="P317">
            <v>206</v>
          </cell>
          <cell r="R317" t="str">
            <v>Кукільники (В.Чорновола, Всеволода, Галицька, Лобановська, М.Грушевського, Т.Шевченка)</v>
          </cell>
          <cell r="S317" t="str">
            <v>Населення</v>
          </cell>
        </row>
        <row r="318">
          <cell r="D318" t="str">
            <v>Більшівці 35/10 кВ</v>
          </cell>
          <cell r="G318" t="str">
            <v>Медуха</v>
          </cell>
          <cell r="P318">
            <v>600</v>
          </cell>
          <cell r="R318" t="str">
            <v>Бишів (Центральна), Більшівці (В.Стефаника, Двірська, Залізнична, Заріччя, М.Коцюбинського, О.Довбуша, Похила, Стрілецька, Т.Шевченка, Цегельна, Шкільна, 16 Липня), Ворониця (Лісова), Делієве (Молодіжна), Медуха (Галицька, Д.Вітовського, Тернопільська), Тустань (Коти лева)</v>
          </cell>
          <cell r="S318" t="str">
            <v>Населення, Гуд Веллі</v>
          </cell>
        </row>
        <row r="319">
          <cell r="D319" t="str">
            <v>Більшівці 35/10 кВ</v>
          </cell>
          <cell r="G319" t="str">
            <v>Більшівці</v>
          </cell>
          <cell r="P319">
            <v>250</v>
          </cell>
          <cell r="R319" t="str">
            <v>Більшівці (Гайова, Д.Галицького, Двірська, Заріччя, Зелена, Київська, Пекарська, Похила, Садова, Стрілецька, Тиха, Церковна, Шкільна, 16 Липня)</v>
          </cell>
          <cell r="S319" t="str">
            <v>Населення</v>
          </cell>
        </row>
        <row r="320">
          <cell r="D320" t="str">
            <v>Більшівці 35/10 кВ</v>
          </cell>
          <cell r="G320" t="str">
            <v>Слобідка</v>
          </cell>
          <cell r="P320">
            <v>645</v>
          </cell>
          <cell r="R320" t="str">
            <v>Більшівці (Б.Хмельницького, В.Стефаника, Вічевий, Гайова, Галицька, Гетьманська, І.Франка, Л.Українки, Львівська, Пильна, Полуднева, Проектна, Слобідська, Стрілецька, Тиха, Ульванського Романа, Церковна, 16 Липня), Задністрянське (І.Франка, Новоселів, Переїздна, Т.Шевченка), Слобідка Більшівцівська (Загородня, Л.Українки, М.Грушевського, Незалежності, Оболонь, Полуднева, Слобідська, Ю.Гагаріна)</v>
          </cell>
          <cell r="S320" t="str">
            <v>Населення, лікарня</v>
          </cell>
        </row>
        <row r="321">
          <cell r="D321" t="str">
            <v>Бурштин 110/35/10 кВ</v>
          </cell>
          <cell r="G321" t="str">
            <v>Задністрянськ</v>
          </cell>
          <cell r="P321">
            <v>1041</v>
          </cell>
          <cell r="R321" t="str">
            <v>Бовшів, Демешківці (Вигода, Галицька, Т.Шевченка), Задністрянське (Б.Хмельницького, В.Івасюка, В.Стефаника, В.Стуса, Д.Вітовського, Д.Галицького, Д.Січинського, Заводська, І.Франка, Л.Українки, Левицького, Львівська, М.Грушевського, Миру, Новоселів, Переїздна, С.Бандери, Т.Шевченка), Німшин (Бічна, Зарічна, І.Франка, Л.Українки, Миру, Наддністрянська, Січових Стрільців), Поплавники (Вишнева, Зелена, Молодіжна, Т.Шевченка), Придністров'я (Бокова, Набережна, Наддністрянська, Т.Шевченка, Шкільна)</v>
          </cell>
          <cell r="S321" t="str">
            <v>Населення, ферма виготовлення  кормів для ВГХ і свиней  с. Демешківці, фекальна очисна станція</v>
          </cell>
        </row>
        <row r="322">
          <cell r="D322" t="str">
            <v>Бурштин 110/35/10 кВ</v>
          </cell>
          <cell r="G322" t="str">
            <v>Земснаряд-1</v>
          </cell>
          <cell r="P322">
            <v>235</v>
          </cell>
          <cell r="R322" t="str">
            <v>Бурштин (А.Міцкевича, Валова, Герцена, Коротка, Л.Українки, Липова, С.Бандери, Т.Шевченка), Дем'янів (В.Стефаника, Корчева, Львівська)</v>
          </cell>
          <cell r="S322" t="str">
            <v>КП Житловик, ТзОВ "Аванта"</v>
          </cell>
        </row>
        <row r="323">
          <cell r="D323" t="str">
            <v>Бурштин 110/35/10 кВ</v>
          </cell>
          <cell r="G323" t="str">
            <v>Бурштин-1</v>
          </cell>
          <cell r="P323">
            <v>3904</v>
          </cell>
          <cell r="R323" t="str">
            <v>Бурштин (А.Міцкевича, Будівельників, В.Стефаника, В.Стуса, Д.Галицького, Енергетиків, Є.Коновальця, Калуська, М.Грушевського, О.Басараб, П.Сагайдачного, Парк, Польова, Р.Шухевича, С.Бандери, С.Петлюри, Січових Стрільців, Т.Шевченка), Дем'янів (Б.Лепкого, В.Івасюка, В.Стефаника, В.Стуса, В.Чорновола, Василя Дільного, Галицька, Героїв України, Зелена, І.Франка, Калинова, Калуська, Квіткова, Корчева, Л.Українки, Львівська, М.Грушевського, Нова, Польова, Приміська, Промислова, Садова, Т.Шевченка, Широка, Шкільна)</v>
          </cell>
          <cell r="S323" t="str">
            <v>Населення, ТзОВ "ВІА", ПП "Телекомпанія "РАІ", КП "Житловик", ТзОВ ТВК "Львівхолод", ТзОВ "Астеліт", пекарня, водосховище Бурштинської ТЕС</v>
          </cell>
        </row>
        <row r="324">
          <cell r="D324" t="str">
            <v>Бурштин 110/35/10 кВ</v>
          </cell>
          <cell r="G324" t="str">
            <v>Галичпром-1</v>
          </cell>
          <cell r="P324">
            <v>1</v>
          </cell>
          <cell r="R324" t="str">
            <v>Дем'янів</v>
          </cell>
          <cell r="S324" t="str">
            <v>Елеватор</v>
          </cell>
        </row>
        <row r="325">
          <cell r="D325" t="str">
            <v>Бурштин 110/35/10 кВ</v>
          </cell>
          <cell r="G325" t="str">
            <v>ЗВПД-1</v>
          </cell>
          <cell r="P325">
            <v>1</v>
          </cell>
          <cell r="R325" t="str">
            <v>Бурштин (Липова)</v>
          </cell>
          <cell r="S325" t="str">
            <v>ПАТ Домобудівник</v>
          </cell>
        </row>
        <row r="326">
          <cell r="D326" t="str">
            <v>Бурштин 110/35/10 кВ</v>
          </cell>
          <cell r="G326" t="str">
            <v>ЗВПД-3</v>
          </cell>
          <cell r="P326">
            <v>0</v>
          </cell>
          <cell r="R326" t="str">
            <v>Бурштин (Липова)</v>
          </cell>
          <cell r="S326" t="str">
            <v>ПАТ Домобудівник</v>
          </cell>
        </row>
        <row r="327">
          <cell r="D327" t="str">
            <v>Бурштин 110/35/10 кВ</v>
          </cell>
          <cell r="G327" t="str">
            <v>Земснаряд-2</v>
          </cell>
          <cell r="P327">
            <v>1</v>
          </cell>
          <cell r="R327" t="str">
            <v>Дем'янів (Львівська)</v>
          </cell>
          <cell r="S327" t="str">
            <v>Рибгосп, земснаряд</v>
          </cell>
        </row>
        <row r="328">
          <cell r="D328" t="str">
            <v>Бурштин 110/35/10 кВ</v>
          </cell>
          <cell r="G328" t="str">
            <v>Галичпром-2</v>
          </cell>
          <cell r="P328">
            <v>1</v>
          </cell>
          <cell r="R328" t="str">
            <v>Дем'янів</v>
          </cell>
          <cell r="S328" t="str">
            <v>Елеватор</v>
          </cell>
        </row>
        <row r="329">
          <cell r="D329" t="str">
            <v>Бурштин 110/35/10 кВ</v>
          </cell>
          <cell r="G329" t="str">
            <v>Насосна</v>
          </cell>
          <cell r="P329">
            <v>370</v>
          </cell>
          <cell r="R329" t="str">
            <v>Німшин, Новий Мартинів (В.Стефаника, І.Франка, Л.Українки, Незалежності, Т.Шевченка), Різдвяни (Весняна, Зелена, Польова, Придністровська, Світла, Селянська, Т.Шевченка), Старий Мартинів (Мазанка, Польова, Т.Шевченка)</v>
          </cell>
          <cell r="S329" t="str">
            <v>Населення, СЕС</v>
          </cell>
        </row>
        <row r="330">
          <cell r="D330" t="str">
            <v>Бурштин 110/35/10 кВ</v>
          </cell>
          <cell r="G330" t="str">
            <v>ЗВПД-4</v>
          </cell>
          <cell r="P330">
            <v>0</v>
          </cell>
          <cell r="R330" t="str">
            <v>Бурштин (Липова)</v>
          </cell>
          <cell r="S330" t="str">
            <v>ПАТ Домобудівник</v>
          </cell>
        </row>
        <row r="331">
          <cell r="D331" t="str">
            <v>Бурштин 110/35/10 кВ</v>
          </cell>
          <cell r="G331" t="str">
            <v>ЗВПД-2</v>
          </cell>
          <cell r="P331">
            <v>0</v>
          </cell>
          <cell r="R331" t="str">
            <v>Бурштин (Липова)</v>
          </cell>
          <cell r="S331" t="str">
            <v>ПАТ Домобудівник</v>
          </cell>
        </row>
        <row r="332">
          <cell r="D332" t="str">
            <v>Галич 110/35/10 кВ</v>
          </cell>
          <cell r="G332" t="str">
            <v>Дорогів</v>
          </cell>
          <cell r="P332">
            <v>950</v>
          </cell>
          <cell r="R332" t="str">
            <v>Ганнівці (Б.Хмельницького, Миру, Хутір, Центральна), Дорогів (Гребля, Загородна, Зелена, Набережна, Центральна), Залуква (Галицька), Колодіїв (Зарічна, Зелена, Молодіжна, Нова, Центральна, Церковна), Курипів (Бічна, Довга, Зелена, Центральна), Острів (Зелена, М.Грушевського, Польова, Центральна), Перлівці (Зелена, Л.Українки, Т.Шевченка), Суботів (Дністровська, Січових Стрільців, Т.Шевченка)</v>
          </cell>
          <cell r="S332" t="str">
            <v>Населення, СЕС</v>
          </cell>
        </row>
        <row r="333">
          <cell r="D333" t="str">
            <v>Галич 110/35/10 кВ</v>
          </cell>
          <cell r="G333" t="str">
            <v>Блюдники</v>
          </cell>
          <cell r="P333">
            <v>1071</v>
          </cell>
          <cell r="R333" t="str">
            <v>Блюдники (Б.Хмельницького, Балащука, В.Стуса, Галицька, Д.Галицького, Зелена, І.Франка, М.Грушевського, Миру, Нова, С.Бандери, Т.Шевченка, 50-річчя УПА), Мединя (Братів Бойчуків, В.Стуса, В.Чорновола, Галицька, Зелена, І.Франка, Миру, Молодіжна, Набережна, Незалежності, Нова, Новобудови, Польова, С.Бандери, Т.Шевченка), Пукасівці (Л.Українки, Незалежності, Шкільна), Сокіл (В.Чорновола, Короля Данила, Т.Шевченка), Темирівці (Л.Українки, Лісова, Миру, С.Бандери)</v>
          </cell>
          <cell r="S333" t="str">
            <v>Населення</v>
          </cell>
        </row>
        <row r="334">
          <cell r="D334" t="str">
            <v>Галич 110/35/10 кВ</v>
          </cell>
          <cell r="G334" t="str">
            <v>Галич-2</v>
          </cell>
          <cell r="P334">
            <v>1626</v>
          </cell>
          <cell r="R334" t="str">
            <v>Галич (Б.Хмельницького, В.Винниченка, Волі, Д.Вітовського, Д.Галицького, Д.Січинського, Дністровська, Заводська, Караїмська, Київська, Л.Українки, Лози, Львівська, М.Фіголя, Н.Вівчаренко, Нова, Новгородська, Різдва, С.Бандери, С.Чорноти, Св.Миколая, Т.Шевченка, Трудова), Галич (Різдва)</v>
          </cell>
          <cell r="S334" t="str">
            <v>Населення, ПАТ Укртелеком, водоканал, очисні споруди</v>
          </cell>
        </row>
        <row r="335">
          <cell r="D335" t="str">
            <v>Галич 110/35/10 кВ</v>
          </cell>
          <cell r="G335" t="str">
            <v>Комарів</v>
          </cell>
          <cell r="P335">
            <v>1381</v>
          </cell>
          <cell r="R335" t="str">
            <v>Вікторів (Зарікою, Нова, Федика, Хатки), Залуква (Б.Хмельницького, Калуська, О.Кобилянської, Я.Осмомисла, Яценовичів), Козина (Незалежності), Комарів (Братчука, В.Левицького, Ворони, І.Франка, Й.Панчука, Л.Мартовича, М.Баляса, Т.Шевченка), Крилос (Б.Хмельницького, Галицька, Д.Галицького, Діброва, Зелена, І.Франка, Калуська, Качків, Л.Українки, Нова, Проектна, С.Бандери, Січових Стрільців, Співоче поле, Т.Шевченка, Я.Осмомисла, Я.Пастернака)</v>
          </cell>
          <cell r="S335" t="str">
            <v>Населення</v>
          </cell>
        </row>
        <row r="336">
          <cell r="D336" t="str">
            <v>Галич 110/35/10 кВ</v>
          </cell>
          <cell r="G336" t="str">
            <v>Мурафина</v>
          </cell>
          <cell r="P336">
            <v>495</v>
          </cell>
          <cell r="R336" t="str">
            <v>Галич (Об'їздна, Я.Осмомисла), Залуква (Б.Хмельницького, В.Івасюка, В.Стефаника, В.Стуса, Галицька, І.Блажкевич, І.Франка, Калуська, Клебанська, Л.Українки, Леоновича, Набережна, Нова, П.Мирного, Проектна, Січових Стрільців, Українська, Церковна, Шкільна, Я.Осмомисла)</v>
          </cell>
          <cell r="S336" t="str">
            <v>Населення</v>
          </cell>
        </row>
        <row r="337">
          <cell r="D337" t="str">
            <v>Дитятин 35/10 кВ</v>
          </cell>
          <cell r="G337" t="str">
            <v>Загір'я</v>
          </cell>
          <cell r="P337">
            <v>140</v>
          </cell>
          <cell r="R337" t="str">
            <v>Загір'я-Кукільницьке (Т.Шевченка), Кукільники (Т.Шевченка)</v>
          </cell>
          <cell r="S337" t="str">
            <v>Населення</v>
          </cell>
        </row>
        <row r="338">
          <cell r="D338" t="str">
            <v>Дитятин 35/10 кВ</v>
          </cell>
          <cell r="G338" t="str">
            <v>Дитятин</v>
          </cell>
          <cell r="P338">
            <v>233</v>
          </cell>
          <cell r="R338" t="str">
            <v>Дитятин (Л.Українки, Лісова, Січових Стрільців, Т.Шевченка, Центральна, Церковна), Набережне (За ріка, Т.Шевченка), Хохонів (Л.Українки), Червень (Замкова, Спасівська)</v>
          </cell>
          <cell r="S338" t="str">
            <v>Населення</v>
          </cell>
        </row>
        <row r="339">
          <cell r="D339" t="str">
            <v>Дитятин 35/10 кВ</v>
          </cell>
          <cell r="G339" t="str">
            <v>Хохонів</v>
          </cell>
          <cell r="P339">
            <v>100</v>
          </cell>
          <cell r="R339" t="str">
            <v>Хохонів (Зелена, І.Франка, Л.Українки, Шкільна)</v>
          </cell>
          <cell r="S339" t="str">
            <v>Населення</v>
          </cell>
        </row>
        <row r="340">
          <cell r="D340" t="str">
            <v>Дитятин 35/10 кВ</v>
          </cell>
          <cell r="G340" t="str">
            <v>Яблунів</v>
          </cell>
          <cell r="P340">
            <v>334</v>
          </cell>
          <cell r="R340" t="str">
            <v>Загір'я-Кукільницьке (С.Бандери), Хохонів (І.Мазепи, Л.Українки, Шкільна), Яблунів (В.Стефаника, Зелена, Т.Шевченка, Центральна, Шкільна)</v>
          </cell>
          <cell r="S340" t="str">
            <v>Населення</v>
          </cell>
        </row>
        <row r="341">
          <cell r="D341" t="str">
            <v>Дубівці 35/10 кВ</v>
          </cell>
          <cell r="G341" t="str">
            <v>Деліїв</v>
          </cell>
          <cell r="P341">
            <v>1127</v>
          </cell>
          <cell r="R341" t="str">
            <v>Делієве, Делієве (Молодіжна), Дубівці (Залізнична), Кінчаки (Т.Шевченка), Кремидів (В.Чорновола, Центральна), Лани (В.Стуса, Клебанія, Маринопільська, Підгора, Риза, Т.Шевченка, Центральна), Озерце (Незалежна), Садки (Зелена), Тумир (Ігоря Магуса, Ляхів, Могилка, Ставище, Ставник, Центральна, Церковна)</v>
          </cell>
          <cell r="S341" t="str">
            <v>Населення, Гуд Веллі</v>
          </cell>
        </row>
        <row r="342">
          <cell r="D342" t="str">
            <v>Дубівці 35/10 кВ</v>
          </cell>
          <cell r="G342" t="str">
            <v>Маріямпіль</v>
          </cell>
          <cell r="P342">
            <v>681</v>
          </cell>
          <cell r="R342" t="str">
            <v>Водники (Галицька, Залізнична, Л.Українки, Молодіжна, Приозерна), Довге (Зарічна, Заріччя), Дубівці (В.Стуса, Залізнична, Садова), Лани (Т.Шевченка), Маріямпіль (Берегова, В.Чорновола, Вовчківська, Галицька, Дністровська, Долина, І.Франка, Л.Українки, Меліоративна, Молодіжна, Набережна, Т.Шевченка, Тернопільська)</v>
          </cell>
          <cell r="S342" t="str">
            <v>Населення, Гуд Веллі, військова частина</v>
          </cell>
        </row>
        <row r="343">
          <cell r="D343" t="str">
            <v>Дубівці 35/10 кВ</v>
          </cell>
          <cell r="G343" t="str">
            <v>Міжгірці</v>
          </cell>
          <cell r="P343">
            <v>709</v>
          </cell>
          <cell r="R343" t="str">
            <v>Межигірці (В.Стефаника, Галицька, Городецька, Д.Вітовського, Дружби, Зарічна, Зелена, І.Франка, Л.Українки, Нова, Польова, С.Бандери, Т.Шевченка, 14 Серпня), Тустань (Б.Хмельницького, Галицька, Дружби, Зелена, І.Франка, І.Чав'яка, Колійова, Коти лева, Курінного Чорноти, Л.Українки, М.Черемшини, Миру, Молодіжна, Незалежності, Семиківська, Т.Шевченка, Хоростківська, Шкільна, Ярицького)</v>
          </cell>
          <cell r="S343" t="str">
            <v>Населення</v>
          </cell>
        </row>
        <row r="344">
          <cell r="D344" t="str">
            <v>Мехпреси 35/10 кВ</v>
          </cell>
          <cell r="G344" t="str">
            <v>Нафтобаза</v>
          </cell>
          <cell r="P344">
            <v>44</v>
          </cell>
          <cell r="R344" t="str">
            <v>Галич (Б.Хмельницького, Д.Вітовського, Заводська)</v>
          </cell>
          <cell r="S344" t="str">
            <v>Нафтобаза</v>
          </cell>
        </row>
        <row r="345">
          <cell r="D345" t="str">
            <v>Мехпреси 35/10 кВ</v>
          </cell>
          <cell r="G345" t="str">
            <v>Дубівці</v>
          </cell>
          <cell r="P345">
            <v>685</v>
          </cell>
          <cell r="R345" t="str">
            <v>Водники (Перевози), Дубівці (Галицька, Героїв Майдану, Дністровська, Житомирська, Залізнична, Зарів, І.Франка, Йорданська, Л.Українки, Миру, Молодіжна, Незалежності, П.Литвина, Перевози, С.Бандери, Садова, Сапера, Семена Коржака, Січових Стрільців, Спортивна, Т.Шевченка)</v>
          </cell>
          <cell r="S345" t="str">
            <v>Населення, СЕС</v>
          </cell>
        </row>
        <row r="346">
          <cell r="D346" t="str">
            <v>Мехпреси 35/10 кВ</v>
          </cell>
          <cell r="G346" t="str">
            <v>Тустань</v>
          </cell>
          <cell r="P346">
            <v>1</v>
          </cell>
          <cell r="R346" t="str">
            <v>Галич (Д.Вітовського)</v>
          </cell>
          <cell r="S346" t="str">
            <v>Населення</v>
          </cell>
        </row>
        <row r="347">
          <cell r="D347" t="str">
            <v>Рогатин 110/35/10 кВ</v>
          </cell>
          <cell r="G347" t="str">
            <v>Потік</v>
          </cell>
          <cell r="P347">
            <v>192</v>
          </cell>
          <cell r="R347" t="str">
            <v>Потік (Гринчишина, Гринчишна, І.Франка, М.Грушевського, Молодіжна, Роксолани, Теліщука)</v>
          </cell>
          <cell r="S347" t="str">
            <v>Населення, цегельний завод, АТС</v>
          </cell>
        </row>
        <row r="348">
          <cell r="D348" t="str">
            <v>Рогатин 110/35/10 кВ</v>
          </cell>
          <cell r="G348" t="str">
            <v>Залужжя</v>
          </cell>
          <cell r="P348">
            <v>1244</v>
          </cell>
          <cell r="R348" t="str">
            <v>Вербилівці (В.Стуса, Городецька, І.Франка, Л.Українки, М.Черемшини, Надрічна, С.Городецького, Т.Шевченка), Загір’я (Рогатинська ОТГ) (Горбки, Джичка, Зелена, Земна, Нова гребля, Степана Кузика, Т.Шевченка), Залужжя (Горбки, Зелена, І.Мазепи, І.Франка, Кут, М.Грушевського, М.Черемшини, Миру, Молодіжна, Незалежності, С.Бандери, Садова, Т.Шевченка), Рогатин (Липова, М.Драгоманова, Путятинська), Рогатин (Б.Хмельницького, Галицька, Є.Коновальця, Завода, Зарічна, І.Богуна, М.Грушевського, М.Коцюбинського, Миру, О.Кобилянської, Поповича, Р.Левицького, Роксолани, Шеремети), Стратин, Явче (Зелена)</v>
          </cell>
          <cell r="S348" t="str">
            <v>Населення, автостанція, АЗС, АТС, СГВК "Микитин",птахофабрика</v>
          </cell>
        </row>
        <row r="349">
          <cell r="D349" t="str">
            <v>Рогатин 110/35/10 кВ</v>
          </cell>
          <cell r="G349" t="str">
            <v>ТП-31-98</v>
          </cell>
          <cell r="P349">
            <v>91</v>
          </cell>
          <cell r="R349" t="str">
            <v>Перенівка (Зелена, Монастирська, Т.Шевченка), Підгороддя (М.Лисенка), Рогатин (Галицька, І.Мухи)</v>
          </cell>
          <cell r="S349" t="str">
            <v>Населення, ДПМК "Росана", ТзОВ Еліпс, Рогати авто, Альфа, ТзОВ Росан Агро</v>
          </cell>
        </row>
        <row r="350">
          <cell r="D350" t="str">
            <v>Рогатин 110/35/10 кВ</v>
          </cell>
          <cell r="G350" t="str">
            <v>С/г хімія</v>
          </cell>
          <cell r="P350">
            <v>4</v>
          </cell>
          <cell r="R350" t="str">
            <v>Рогатин (Галицька, І.Мухи)</v>
          </cell>
          <cell r="S350" t="str">
            <v>АЗС, гуртівня, ветполіклініка, ТзОВ "Еліпс"</v>
          </cell>
        </row>
        <row r="351">
          <cell r="D351" t="str">
            <v>Рогатин 110/35/10 кВ</v>
          </cell>
          <cell r="G351" t="str">
            <v>Черче</v>
          </cell>
          <cell r="P351">
            <v>266</v>
          </cell>
          <cell r="R351" t="str">
            <v>Потік (Молодіжна), Приозерне (-), Рогатин (І.Мухи), Черче (Баслядинського, Братів Лепких, Бринецького, Двір, І.Франка, Созанського, Т.Шевченка)</v>
          </cell>
          <cell r="S351" t="str">
            <v>Населення, санаторій "Черче", АТС, ПП  Еліпс м. Рогатин (ТП-60)</v>
          </cell>
        </row>
        <row r="352">
          <cell r="D352" t="str">
            <v>Рогатин 110/35/10 кВ</v>
          </cell>
          <cell r="G352" t="str">
            <v>Училище</v>
          </cell>
          <cell r="P352">
            <v>1034</v>
          </cell>
          <cell r="R352" t="str">
            <v>Перенівка, Рогатин (А.Міцкевича, Б.Лепкого, В.Винниченка, В.Стефаника, Валова, Відродження, Володимирська, Галицька, Галущинського, Грицая, Є.Коновальця, Європейська, І.Крип'якевича, І.Мазепи, І.Франка, Крушельницького, Л.Українки, М.Грушевського, М.Тарнавського, М.Шашкевича, Молодіжна, Ольжича, П.Мирного, П.Тичини, Панькевича, Перенівська, Північний масив, Польова, Родини Крушельницьких, С.Бандери, С.Городецького, Садова, Святомиколаївська, Січових Стрільців, Т.Шевченка, Телев'яка, Турянського, Тур'янського, Фортечна, Юрія Рогатинця, Я.Осмомисла)</v>
          </cell>
          <cell r="S352" t="str">
            <v>Населення, ТзОВ "Фірма-Хімекс", агроколедж, АТС, водозапірна насосна станція, ТЦК та СП</v>
          </cell>
        </row>
        <row r="353">
          <cell r="D353" t="str">
            <v>Рогатин 110/35/10 кВ</v>
          </cell>
          <cell r="G353" t="str">
            <v>Хлібозавод</v>
          </cell>
          <cell r="P353">
            <v>4</v>
          </cell>
          <cell r="R353" t="str">
            <v>Рогатин (І.Мухи)</v>
          </cell>
          <cell r="S353" t="str">
            <v>Населення, ТзОВ "Чаброс", ТзОВ "Ліспромгруп"</v>
          </cell>
        </row>
        <row r="354">
          <cell r="D354" t="str">
            <v>Рогатин 110/35/10 кВ</v>
          </cell>
          <cell r="G354" t="str">
            <v>Залип'я</v>
          </cell>
          <cell r="P354">
            <v>1035</v>
          </cell>
          <cell r="R354" t="str">
            <v>Воронів (Бічна, Т.Шевченка), Кліщівна (Т.Шевченка), Кривня (Горішня Кривня, Долішня, Кривня Долішня), Липівка (Рогатинська ОТГ) (В.Чорновола, Вивіз, Заканальна, Заріка, Зарічна, І.Франка, Ксінжина, Луг, Містечок, Мотузівка, Т.Шевченка), Луковище (Велике Луковище, Підлісна), Підгороддя (Зелена, І.Франка, Л.Мартовича, Л.Українки, Лугова, Луковище, М.Лисенка, Молодіжна, О.Кобилянської, Т.Шевченка, Фільварки), Рогатин (І.Мухи), Рогатин (Галицька), Руда (Галицька, І.Франка, Соснова, Спортивна)</v>
          </cell>
          <cell r="S354" t="str">
            <v>Населення, ДП МК "Росана"</v>
          </cell>
        </row>
        <row r="355">
          <cell r="D355" t="str">
            <v>Ворохта 110/35/10 кВ</v>
          </cell>
          <cell r="G355" t="str">
            <v>ТП-35-211</v>
          </cell>
          <cell r="P355">
            <v>143</v>
          </cell>
          <cell r="R355" t="str">
            <v>Ворохта (Говерлянська, Д.Галицького, М.Грушевського, С.Руднєва)</v>
          </cell>
          <cell r="S355" t="str">
            <v>Населення, санаторій "Гірське повітря"</v>
          </cell>
        </row>
        <row r="356">
          <cell r="D356" t="str">
            <v>Ворохта 110/35/10 кВ</v>
          </cell>
          <cell r="G356" t="str">
            <v>ТП-35-265</v>
          </cell>
          <cell r="P356">
            <v>124</v>
          </cell>
          <cell r="R356" t="str">
            <v>Ворохта (Д.Галицького, М.Грушевського)</v>
          </cell>
          <cell r="S356" t="str">
            <v>Населення, малі підприємства</v>
          </cell>
        </row>
        <row r="357">
          <cell r="D357" t="str">
            <v>Ворохта 110/35/10 кВ</v>
          </cell>
          <cell r="G357" t="str">
            <v>Ворохта</v>
          </cell>
          <cell r="P357">
            <v>638</v>
          </cell>
          <cell r="R357" t="str">
            <v>Ворохта (Б.Хмельницького, Грицулівка, Д.Галицького, Заводська, І.Франка, Л.Українки, Миру, О.Довбуша, Осередок, С.Височана), Поляниця</v>
          </cell>
          <cell r="S357" t="str">
            <v>Населення</v>
          </cell>
        </row>
        <row r="358">
          <cell r="D358" t="str">
            <v>Ланчин 35/10 кВ</v>
          </cell>
          <cell r="G358" t="str">
            <v>Іванівка</v>
          </cell>
          <cell r="P358">
            <v>1551</v>
          </cell>
          <cell r="R358" t="str">
            <v>Кубаївка (Українська), Саджавка (Б.Хмельницького, Бобикевича, В.Стефаника, В.Стуса, Героїв УПА, Д.Яворницького, Є.Коновальця, Залізнична, Зелена, І.Давидяка, І.Сірка, І.Франка, Карпатська, Кубаївка, Л.Українки, М.Грушевського, М.Підгірянки, М.Черемшини, Молодіжна, Небесної Сотні, Незалежності, Нова, О.Довбуша, О.Кобилянської, П.Дорошенка, Партизанська, Поповича, С.Бандери, С.Ковпака, С.Руднєва, Сича, Січових Стрільців, Спортивна, Т.Шевченка, Українська, Ю.Гагаріна, 1 Травня), Ланчин (Горішна, Горішня, Л.Українки, М.Грушевського, М.Левицького, Н.Яремчука, Польова, Стрелюка, Ю.Шкрумеляка)</v>
          </cell>
          <cell r="S358" t="str">
            <v>Населення</v>
          </cell>
        </row>
        <row r="359">
          <cell r="D359" t="str">
            <v>Ланчин 35/10 кВ</v>
          </cell>
          <cell r="G359" t="str">
            <v>Добротів</v>
          </cell>
          <cell r="P359">
            <v>1498</v>
          </cell>
          <cell r="R359" t="str">
            <v>Добротів (Б.Хмельницького, В.Івасюка, В.Стефаника, В.Стуса, Глубічка, Зелена, І.Мазепи, І.Франка, Л.Українки, М.Грушевського, М.Підгірянки, Макарів, Незалежна, Незалежності, Річкова, Річна, Січових Стрільців, Т.Шевченка, Українська, Царина, Шкільна), Красна (В.Левицького, Польова, Садова, Сигла, Т.Шевченка), Ланчин (В.Стефаника, В.Чорновола, І.Мазепи, Іваночка, Княгині Ольги, Млинарська, Молодіжна, Незалежності, Низова, О.Білоуса, О.Кобилянської, Привокзальна, Прикарпатська, Річкова, Річна, Соборна, Т.Шевченка, Українська, 16 Липня)</v>
          </cell>
          <cell r="S359" t="str">
            <v>Населення</v>
          </cell>
        </row>
        <row r="360">
          <cell r="D360" t="str">
            <v>Ямна 110/35/10 кВ</v>
          </cell>
          <cell r="G360" t="str">
            <v>Рівня</v>
          </cell>
          <cell r="P360">
            <v>704</v>
          </cell>
          <cell r="R360" t="str">
            <v>Микуличин (Гірська, М.Грушевського, Печенівська, Рівня, Хижки), Яремче (Вершигори, Героїв Майдану, Гірська, І.Петраша, І.Франка, Л.Українки, Печинівська, Свободи)</v>
          </cell>
          <cell r="S360" t="str">
            <v>Малі підприємства; НГВУ; населення</v>
          </cell>
        </row>
        <row r="361">
          <cell r="D361" t="str">
            <v>Ямна 110/35/10 кВ</v>
          </cell>
          <cell r="G361" t="str">
            <v>Микуличин</v>
          </cell>
          <cell r="P361">
            <v>1350</v>
          </cell>
          <cell r="R361" t="str">
            <v>Микуличин (Велика Голиця, Великі Погари, Горби, Горби 1, Горби 2, Ділок, Заголиці, Кісний, Копчин, Космонавтів, Країщі, Л.Українки, Лаз, Лази, М.Грушевського, М.Погари, Малі Погари, Паленина, Підстрім, Погар, Погари, Пожежа, Полумистий, Поляниця, Растовий, Рівня, Ростовий, С.Руднєва, Стави, Тісний, Шкільна)</v>
          </cell>
          <cell r="S361" t="str">
            <v>Малі підприємства; НГВУ; населення</v>
          </cell>
        </row>
        <row r="362">
          <cell r="D362" t="str">
            <v>Ямна 110/35/10 кВ</v>
          </cell>
          <cell r="G362" t="str">
            <v>ТП-35-264</v>
          </cell>
          <cell r="P362">
            <v>1463</v>
          </cell>
          <cell r="R362" t="str">
            <v>Микуличин (Велика Голиця, Г.Хоткевича, Горби, Горби 1, Горби 2, Д.Галицького, Зарічна, Країщі, Лаз, Луги, М.Грушевського, М.Кулика, Мала Голиця, Новоселів, Підліснів, Підліснів-2, Плай, Привокзальна, С.Руднєва, Село, Січових Стрільців, Т.Шевченка, Фальчі, Царина, Шкільна, 1 Травня), Татарів (Женецька, Мочери, Незалежності, Т.Шевченка), Яремче (М.Грушевського)</v>
          </cell>
          <cell r="S362" t="str">
            <v>Малі підприємства; НГВУ; населення</v>
          </cell>
        </row>
        <row r="363">
          <cell r="D363" t="str">
            <v>Яремче 35/10 кВ</v>
          </cell>
          <cell r="G363" t="str">
            <v>Маковиця</v>
          </cell>
          <cell r="P363">
            <v>140</v>
          </cell>
          <cell r="R363" t="str">
            <v>Яремче (В.Стефаника, Гірська, І.Франка, Маковиця, Підділ)</v>
          </cell>
          <cell r="S363" t="str">
            <v>Ретранслятор, зв'язок філії</v>
          </cell>
        </row>
        <row r="364">
          <cell r="D364" t="str">
            <v>Яремче 35/10 кВ</v>
          </cell>
          <cell r="G364" t="str">
            <v>ТП-35-27</v>
          </cell>
          <cell r="P364">
            <v>353</v>
          </cell>
          <cell r="R364" t="str">
            <v>Яремче (Свободи, Свободи (Дора), Т.Шевченка)</v>
          </cell>
          <cell r="S364" t="str">
            <v>Населення; садок</v>
          </cell>
        </row>
        <row r="365">
          <cell r="D365" t="str">
            <v>Яремче 35/10 кВ</v>
          </cell>
          <cell r="G365" t="str">
            <v>ТП-35-4</v>
          </cell>
          <cell r="P365">
            <v>1583</v>
          </cell>
          <cell r="R365" t="str">
            <v>Делятин (Л.Українки), Заріччя (Ровенька), Яремче (А.Шептицького, В.Стефаника, В.Чорновола, Виксюка, Героїв України, Гірська, Є.Коновальця, І.Вільде, Камянка, Кам'янка, Лугівська, М.Черемшини, Н.Яремчука, О.Кобилянської, О.Пушкіна, Підділ, Прикарпатська, Проектна, Свободи, Свободи (Дора), Січових Стрільців, Т.Шевченка, У.Кармелюка, Ю.Федьковича, Я.Галана)</v>
          </cell>
          <cell r="S365" t="str">
            <v>Населення; бази відпочинку</v>
          </cell>
        </row>
        <row r="366">
          <cell r="D366" t="str">
            <v>Яремче 35/10 кВ</v>
          </cell>
          <cell r="G366" t="str">
            <v>ТП-35-48</v>
          </cell>
          <cell r="P366">
            <v>445</v>
          </cell>
          <cell r="R366" t="str">
            <v>Яремче (В.Івасюка, В.Стефаника, Воїнів УПА, Втрачених, Г.Хоткевича, Конституції, Курортна, М.Грушевського, Підскельна, Руднева, С.Руднєва, Свободи, Свободи (Дора), Страчених)</v>
          </cell>
          <cell r="S366" t="str">
            <v>Населення; поліція</v>
          </cell>
        </row>
        <row r="367">
          <cell r="D367" t="str">
            <v>Яремче 35/10 кВ</v>
          </cell>
          <cell r="G367" t="str">
            <v>ТП-35-15</v>
          </cell>
          <cell r="P367">
            <v>187</v>
          </cell>
          <cell r="R367" t="str">
            <v>Яремче (Дачна, І.Петраша, Партизанська, Свободи, Свободи (Дора))</v>
          </cell>
          <cell r="S367" t="str">
            <v>Населення; бази відпочинку</v>
          </cell>
        </row>
        <row r="368">
          <cell r="D368" t="str">
            <v>Яремче 35/10 кВ</v>
          </cell>
          <cell r="G368" t="str">
            <v>ТП-35-35</v>
          </cell>
          <cell r="P368">
            <v>297</v>
          </cell>
          <cell r="R368" t="str">
            <v>Делятин (Любіжня), Яремче (В.Івасюка, Курортна, Свободи)</v>
          </cell>
          <cell r="S368" t="str">
            <v>Населення, Укртелеком</v>
          </cell>
        </row>
        <row r="369">
          <cell r="D369" t="str">
            <v>Яремче 35/10 кВ</v>
          </cell>
          <cell r="G369" t="str">
            <v>Карпати</v>
          </cell>
          <cell r="P369">
            <v>54</v>
          </cell>
          <cell r="R369" t="str">
            <v>Яремче (В.Стуса, Галицька, Дачна, І.Петраша, Невідома, Партизанська, Свободи)</v>
          </cell>
          <cell r="S369" t="str">
            <v>ТзОВ "Пансіонат Карпатські зорі"</v>
          </cell>
        </row>
        <row r="370">
          <cell r="D370" t="str">
            <v>Тлумач 110/35/10 кВ</v>
          </cell>
          <cell r="G370" t="str">
            <v>Палагичі</v>
          </cell>
          <cell r="P370">
            <v>594</v>
          </cell>
          <cell r="R370" t="str">
            <v>Остриня (Братів Саракунових, Л.Українки, Отця Зінька, Січових Стрільців), Палагичі (Барицького, Ворощукова, Горб, Горинець, І.Франка, Клідова, Ковалева, Кутівка, Л.Українки, Лібрикова, Млинищі, Під Київкою, Підгора, Потік, Самборського, Т.Шевченка, Українська, Центральна, Церковна, Шахнова, Шкільна), Тлумач (Березина, Молодіжна, Озерна, Польова, Слави Стецько)</v>
          </cell>
          <cell r="S370" t="str">
            <v>Населення</v>
          </cell>
        </row>
        <row r="371">
          <cell r="D371" t="str">
            <v>Тлумач 110/35/10 кВ</v>
          </cell>
          <cell r="G371" t="str">
            <v>Сільгосптехніка</v>
          </cell>
          <cell r="P371">
            <v>1552</v>
          </cell>
          <cell r="R371" t="str">
            <v>Гончарівка (Центральна), Тлумач (Бринського, В.Винниченка, В.Івасюка, В.Стефаника, В.Чорновола, Вільна, Героїв УПА, Затишна, І.Сапіжака, І.Франка, Княгині Ольги, Колійова, Л.Українки, М.Грушевського, М.Коцюбинського, М.Підгірянки, М.Шашкевича, Макуха, Мелінишина, Миру, Назаренка, Незалежна, О.Довженка, П.Дорошенка, Паркова, Поповича, Промислова, С.Бандери, Садова, Т.Шевченка, Терпеливця, У.Кармелюка, Українська, Я.Мудрого)</v>
          </cell>
          <cell r="S371" t="str">
            <v>Населення, малі підприємства</v>
          </cell>
        </row>
        <row r="372">
          <cell r="D372" t="str">
            <v>Тлумач 110/35/10 кВ</v>
          </cell>
          <cell r="G372" t="str">
            <v>Хлібозавод</v>
          </cell>
          <cell r="P372">
            <v>1070</v>
          </cell>
          <cell r="R372" t="str">
            <v>Гончарівка (Гуменюка, Кагава, Польова, Рибаківка, Слобідка, Центральна, Шкільна), Локітка (І.Франка, Ковалівка, С.Бандери, Центральна), Тлумач (А.Міцкевича, Башта, Братів Лепких, Будівельників, В.Винниченка, В.Мисака, Вербова, Д.Галицького, Є.Коновальця, Загребля, Зарічна, М.Грушевського, Макуха, Млинська, О.Кобилянської, О.Турянського, П.Орлика, Плебанія, Поповича, Р.Шухевича, Січових Стрільців, Т.Шевченка, У.Кармелюка)</v>
          </cell>
          <cell r="S372" t="str">
            <v>Населення, малі підприємства, котельня</v>
          </cell>
        </row>
        <row r="373">
          <cell r="D373" t="str">
            <v>Тлумач 110/35/10 кВ</v>
          </cell>
          <cell r="G373" t="str">
            <v>Локитка</v>
          </cell>
          <cell r="P373">
            <v>913</v>
          </cell>
          <cell r="R373" t="str">
            <v>Вікняни (А.Донніні, Дубієва, М.Підгірянки, Молодіжна, Пішнячка, Сонячна, Т.Шевченка, Ю.Гагаріна, Я.Галана), Кутище (Велика, Т.Шевченка, Центральна), Лиса Гора (І.Франка), Локітка (Бабулівка, Ковалівка, Невідома, С.Бандери, Центральна, Центральний, Чабанівка, Шандарівка), Палагичі (Лібрикова, Центральна), Попелів (Вербова, Гайова, Корчунок, Польова, Самборського, Центральна, Церковна), Тлумач (М.Грушевського, Озерна)</v>
          </cell>
          <cell r="S373" t="str">
            <v>Населення, резервуари чистої води</v>
          </cell>
        </row>
        <row r="374">
          <cell r="D374" t="str">
            <v>Тлумач 110/35/10 кВ</v>
          </cell>
          <cell r="G374" t="str">
            <v>Надорожна</v>
          </cell>
          <cell r="P374">
            <v>811</v>
          </cell>
          <cell r="R374" t="str">
            <v>Колінці (Б.Хмельницького, Загородня), Надорожна (Вигін, Винниця, Гостинець, За городами, Левади, Назарева, Павлова, Пріски, Церковна І, Церковна ІІ, Чорнолізька), Тлумач (Бічна, Бринського, В.Винниченка, В.Івасюка, В.Стуса, В.Чорновола, Василя Симоненка, Вишнева, Гориста, І.Богуна, І.Виговського, І.Мазепи, І.Франка, Л.Українки, Молодіжна, Незалежна, О.Довбуша, П.Дорошенка, Польова, Свободи, Т.Шевченка, Я.Мудрого, 24 Серпня)</v>
          </cell>
          <cell r="S374" t="str">
            <v>Населення</v>
          </cell>
        </row>
        <row r="375">
          <cell r="D375" t="str">
            <v>Тлумач 35/10 кВ</v>
          </cell>
          <cell r="G375" t="str">
            <v>Гринівці</v>
          </cell>
          <cell r="P375">
            <v>825</v>
          </cell>
          <cell r="R375" t="str">
            <v>Гринівці (В.Чорновола, Зелена, І.Франка, Л.Українки, М.Грушевського, Миру, Попереччина, Т.Шевченка), Колінці (Б.Хмельницького, В.Стефаника, Гориста, Загородня, І.Франка, Л.Українки, О.Кобилянської, Поперечна, Січових Стрільців, Т.Шевченка), Тлумач (Б.Хмельницького, Верховної Ради, Плав'юка)</v>
          </cell>
          <cell r="S375" t="str">
            <v>Населення</v>
          </cell>
        </row>
        <row r="376">
          <cell r="D376" t="str">
            <v>Тлумач 35/10 кВ</v>
          </cell>
          <cell r="G376" t="str">
            <v>Королівка</v>
          </cell>
          <cell r="P376">
            <v>1198</v>
          </cell>
          <cell r="R376" t="str">
            <v>Бортники (Гайова), Гарасимів (Т.Шевченка), Гостів (В.Стефаника, Василенчука, Воїнів УПА, В'язівка, Гарасим'юка, Голейка, Є.Коновальця, Зелена, І.Франка, Л.Українки, О.Довбуша, Полеглих за волю, Січових Стрільців, Т.Шевченка, 24 Серпня), Королівка (Двірська, Доріжка, Другі гони, Загора, Загородна, Залізнячка, Заокіп, Коропецьки, Люлька, Молодіжна, Петрицька, Петричка, Філівка, Центральна, Циганка), Прибилів (А.Шептицького, Б.Хмельницького, Володимирівська, Гай, Д. Галицького, І.Мазепи, І.Франка, Каштанова, Коршовецька, Л.Українки, Левада, М.Грушевського, Миру, Молодіжна, Піддубина, Т.Шевченка, Центральна), Тлумач (Коропецьки, С.Височана)</v>
          </cell>
          <cell r="S376" t="str">
            <v>Населення</v>
          </cell>
        </row>
        <row r="377">
          <cell r="D377" t="str">
            <v>Тлумач 35/10 кВ</v>
          </cell>
          <cell r="G377" t="str">
            <v>ТП-34-133</v>
          </cell>
          <cell r="P377">
            <v>438</v>
          </cell>
          <cell r="R377" t="str">
            <v>Вікняни (Боски, Підгора, Сонячна, Ю.Гагаріна, Я.Галана), Грабичанка ( Дудин, Весела, Грабичанка, Заолесієва), Кутище (Т.Шевченка), Одаїв (І.Франка, Т.Шевченка), Олеша (Нівра), Соколівка (Свинилів, Соколівська), Тарасівка (Жураки, Закорчі, Зелена, І.Франка, Кагава, Невідома, Садова, Т.Шевченка), Тлумач (Башта, Верховної Ради, Д.Вітовського, Загребля, Козака, О.Кобилянської, С.Височана)</v>
          </cell>
          <cell r="S377" t="str">
            <v>Населення</v>
          </cell>
        </row>
        <row r="378">
          <cell r="D378" t="str">
            <v>Тлумач 35/10 кВ</v>
          </cell>
          <cell r="G378" t="str">
            <v>Тлумач</v>
          </cell>
          <cell r="P378">
            <v>601</v>
          </cell>
          <cell r="R378" t="str">
            <v>Тлумач (Б.Хмельницького, Братів Лепких, В.Винниченка, Верховної Ради, Д.Вітовського, І.Котляревського, І.Сірка, І.Франка, Княгині Ольги, М.Лисенка, Н.Яремчука, О.Кобилянської, П.Могили, Плав'юка, Р.Шухевича, С.Височана, Т.Шевченка, У.Кармелюка)</v>
          </cell>
          <cell r="S378" t="str">
            <v>Населення, малі підприємства, пп.М'ясодар</v>
          </cell>
        </row>
        <row r="379">
          <cell r="D379" t="str">
            <v>Загвіздя 110/10 кВ</v>
          </cell>
          <cell r="G379" t="str">
            <v>ТП-24-536</v>
          </cell>
          <cell r="P379">
            <v>951</v>
          </cell>
          <cell r="R379" t="str">
            <v>Івано-Франківськ (Витвицького, Галицька, Л.Глібова, Ю.Федьковича, Юліана Целевича)</v>
          </cell>
          <cell r="S379" t="str">
            <v>Населення, малі підприємства</v>
          </cell>
        </row>
        <row r="380">
          <cell r="D380" t="str">
            <v>Загвіздя 110/10 кВ</v>
          </cell>
          <cell r="G380" t="str">
            <v>ТП-24-356-1</v>
          </cell>
          <cell r="P380">
            <v>0</v>
          </cell>
          <cell r="R380" t="str">
            <v>Загвіздя (Квіткова)</v>
          </cell>
          <cell r="S380" t="str">
            <v>ІФНТУНГ</v>
          </cell>
        </row>
        <row r="381">
          <cell r="D381" t="str">
            <v>Загвіздя 110/10 кВ</v>
          </cell>
          <cell r="G381" t="str">
            <v>ТП-24-379</v>
          </cell>
          <cell r="P381">
            <v>680</v>
          </cell>
          <cell r="R381" t="str">
            <v>Івано-Франківськ (Барвиста, Букова, Г.Хомишина Єпископа, Галицька, Гімназійна, Дем'янів Лаз, Івана Федика, Калуське шосе, Кленова, Лятишевського Івана Єпископа, Миколи Євшана, Нескорених, Ольжича, Проектна, Ремболовича, Січка, Смерекова, Холодник), Угринів (Ольжича, Проектна)</v>
          </cell>
          <cell r="S381" t="str">
            <v>Населення, Гімназія 1;ОСББ Дружба 21, церква;салон Ірида</v>
          </cell>
        </row>
        <row r="382">
          <cell r="D382" t="str">
            <v>Загвіздя 110/10 кВ</v>
          </cell>
          <cell r="G382" t="str">
            <v>РП-24-14</v>
          </cell>
          <cell r="P382">
            <v>1187</v>
          </cell>
          <cell r="R382" t="str">
            <v>Івано-Франківськ (Витвицького, Галицька, Гімназійна, І.Горбачевського, І.Нечуя-Левицького, Івана Федика, Калуське шосе, О.Довженка, Пасічна, Січка, Ю.Федьковича, Юліана Целевича)</v>
          </cell>
          <cell r="S382" t="str">
            <v>Населення, малі підприємства</v>
          </cell>
        </row>
        <row r="383">
          <cell r="D383" t="str">
            <v>Загвіздя 110/10 кВ</v>
          </cell>
          <cell r="G383" t="str">
            <v>ТП-24-356-2</v>
          </cell>
          <cell r="P383">
            <v>1</v>
          </cell>
          <cell r="R383" t="str">
            <v>Загвіздя (Квіткова)</v>
          </cell>
          <cell r="S383" t="str">
            <v>ІФНТУНГ</v>
          </cell>
        </row>
        <row r="384">
          <cell r="D384" t="str">
            <v>Птахофабрика 35/10 кВ</v>
          </cell>
          <cell r="G384" t="str">
            <v>Лікарня</v>
          </cell>
          <cell r="P384">
            <v>1966</v>
          </cell>
          <cell r="R384" t="str">
            <v>Загвіздя (Забудівельна, Заозерна, Липова, Липова-Осада, Озерна, Польова), Івано-Франківськ (І.Горбачевського, Курівця Івана, Лозова, Меморіальна, Озерна, Пасічна, Ю.Федьковича)</v>
          </cell>
          <cell r="S384" t="str">
            <v>Населення, малі підприємства</v>
          </cell>
        </row>
        <row r="385">
          <cell r="D385" t="str">
            <v>Радіозавод 110/10 кВ</v>
          </cell>
          <cell r="G385" t="str">
            <v>ТП-24-421-1</v>
          </cell>
          <cell r="P385">
            <v>92</v>
          </cell>
          <cell r="R385" t="str">
            <v>Івано-Франківськ (Галицька), Угринів (Галицька, Самостійна)</v>
          </cell>
          <cell r="S385" t="str">
            <v>Населення</v>
          </cell>
        </row>
        <row r="386">
          <cell r="D386" t="str">
            <v>Радіозавод 110/10 кВ</v>
          </cell>
          <cell r="G386" t="str">
            <v>РП-24-12-2</v>
          </cell>
          <cell r="P386">
            <v>4357</v>
          </cell>
          <cell r="R386" t="str">
            <v>Івано-Франківськ (Хіміків), Івано-Франківськ (Галицька, Героїв Волновахи, Л.Українки, Надрічна, Романа Вірастюка, Тролейбусна, Хіміків, Юліана Целевича), Угринів (Б.Хмельницького, Вільна, Галицька, Гетьманський, Джерельна, І.Богуна, Квіткова, Л.Українки, М.Кривоноса, П.Полуботка, П.Сагайдачного, Тролейбусна, У.Кармелюка, Хіміків)</v>
          </cell>
          <cell r="S386" t="str">
            <v>Населення, малі підприємства, дитячий садок, мед. університет, пекарня</v>
          </cell>
        </row>
        <row r="387">
          <cell r="D387" t="str">
            <v>Радіозавод 110/10 кВ</v>
          </cell>
          <cell r="G387" t="str">
            <v>РП-24-14</v>
          </cell>
          <cell r="P387">
            <v>3129</v>
          </cell>
          <cell r="R387" t="str">
            <v>Івано-Франківськ (Витвицького, Галицька, Загвіздянська, І.Горбачевського, Івана Федика, Калуське шосе, Пасічна, Тролейбусна, Ю.Федьковича), Угринів (Помаранчева)</v>
          </cell>
          <cell r="S387" t="str">
            <v>Населення, ПТУ-13, ТзОВ “Ютім”</v>
          </cell>
        </row>
        <row r="388">
          <cell r="D388" t="str">
            <v>Радіозавод 110/10 кВ</v>
          </cell>
          <cell r="G388" t="str">
            <v>пп.Карума</v>
          </cell>
          <cell r="P388">
            <v>1</v>
          </cell>
          <cell r="R388" t="str">
            <v>Угринів (Проектна)</v>
          </cell>
          <cell r="S388" t="str">
            <v>ВО Карпати</v>
          </cell>
        </row>
        <row r="389">
          <cell r="D389" t="str">
            <v>Радіозавод 110/10 кВ</v>
          </cell>
          <cell r="G389" t="str">
            <v>РП-24-421-2</v>
          </cell>
          <cell r="P389">
            <v>1526</v>
          </cell>
          <cell r="R389" t="str">
            <v>Івано-Франківськ (Галицька, Тролейбусна, Хіміків), Угринів (Галицька, Заводська, Козацька, Радіозавод)</v>
          </cell>
          <cell r="S389" t="str">
            <v>Населення</v>
          </cell>
        </row>
        <row r="390">
          <cell r="D390" t="str">
            <v>Шкірзавод 35/10 кВ</v>
          </cell>
          <cell r="G390" t="str">
            <v>ТП-24-72</v>
          </cell>
          <cell r="P390">
            <v>1</v>
          </cell>
          <cell r="R390" t="str">
            <v>Івано-Франківськ (Ленкавського)</v>
          </cell>
          <cell r="S390" t="str">
            <v>Будова</v>
          </cell>
        </row>
        <row r="391">
          <cell r="D391" t="str">
            <v>Шкірзавод 35/10 кВ</v>
          </cell>
          <cell r="G391" t="str">
            <v>РП-24-3-2</v>
          </cell>
          <cell r="P391">
            <v>1230</v>
          </cell>
          <cell r="R391" t="str">
            <v>Івано-Франківськ (Гординського, І.Мазепи, П.Орлика, Південний, Т.Шевченка), Івано-Франківськ (А.Шептицького, Бельведерська, В.Чорновола, Володимира Великого, Галицька, І.Мазепи, Кардинала Л.Гузара, Короля Данила, Левка Лук'яненка, Низова, Південний, Ринок, Саєвича, Страчених Українських Націоналістів), Івано-Франківськ (Бельведерська, Володимира Великого, М.Вороного, Південний), Івано-Франківськ (Академіка Сахарова, В.Чорновола, Вічевий Майдан, Гординського, За Мир, Січових Стрільців, Т.Шевченка)</v>
          </cell>
          <cell r="S391" t="str">
            <v>Населення, малі підприємства</v>
          </cell>
        </row>
        <row r="392">
          <cell r="D392" t="str">
            <v>Шкірзавод 35/10 кВ</v>
          </cell>
          <cell r="G392" t="str">
            <v>ТП-24-559-1</v>
          </cell>
          <cell r="P392">
            <v>1018</v>
          </cell>
          <cell r="R392" t="str">
            <v>Івано-Франківськ (Бельведерська, Биха, Володимира Великого, Галицька, І.Мазепи, І.Труша, Короля Данила, Крива, Ленкавського, Незалежності, П.Орлика, Південний, Ринок)</v>
          </cell>
          <cell r="S392" t="str">
            <v>Населення, ТЦ Фуршет, Франківський бастіон</v>
          </cell>
        </row>
        <row r="393">
          <cell r="D393" t="str">
            <v>Шкірзавод 35/10 кВ</v>
          </cell>
          <cell r="G393" t="str">
            <v>ТП-24-363</v>
          </cell>
          <cell r="P393">
            <v>1</v>
          </cell>
          <cell r="R393" t="str">
            <v>Івано-Франківськ (Ленкавського)</v>
          </cell>
          <cell r="S393" t="str">
            <v>населення, садове товариство</v>
          </cell>
        </row>
        <row r="394">
          <cell r="D394" t="str">
            <v>Шкірзавод 35/10 кВ</v>
          </cell>
          <cell r="G394" t="str">
            <v>ТП-24-18</v>
          </cell>
          <cell r="P394">
            <v>2935</v>
          </cell>
          <cell r="R394" t="str">
            <v>Вовчинець (Чумака), Івано-Франківськ (Бельведерська, Бориславська, Вишневського, Волинська, Г.Сковороди, Довга, За Мир, І.Карпенка-Карого, Кардинала Л.Гузара, Карпатська, Короля Данила, Кравецька, Ленкавського, М.Вовчка, М.Вороного, Млинарська, Моршинська, Набережна ім. В.Стефаника, Олесницького, П.Тичини, Пашницького, Північний, Р.Левицького, Солотвинська, Сонячна, Спортивна, У.Кармелюка, Українська, Фіголя, Флотська, Хотинська, Яновича, Ясінських), Угринів (І.Богуна, І.Мазепи, М.Кривоноса, П.Дорошенка, П.Полуботка, П.Сагайдачного, Тролейбусна)</v>
          </cell>
          <cell r="S394" t="str">
            <v>Населення, малі підприємства</v>
          </cell>
        </row>
        <row r="395">
          <cell r="D395" t="str">
            <v>Шкірзавод 35/10 кВ</v>
          </cell>
          <cell r="G395" t="str">
            <v>ТП-24-120</v>
          </cell>
          <cell r="P395">
            <v>1194</v>
          </cell>
          <cell r="R395" t="str">
            <v>Івано-Франківськ (Володимира Великого, І.Мазепи, Короля Данила, М.Вороного, Південний, Яновича)</v>
          </cell>
          <cell r="S395" t="str">
            <v>Населення, школа №4, банк, Пасаж Гартенберг</v>
          </cell>
        </row>
        <row r="396">
          <cell r="D396" t="str">
            <v>Шкірзавод 35/10 кВ</v>
          </cell>
          <cell r="G396" t="str">
            <v>ТП-24-44-1</v>
          </cell>
          <cell r="P396">
            <v>602</v>
          </cell>
          <cell r="R396" t="str">
            <v>Івано-Франківськ (Ленкавського)</v>
          </cell>
          <cell r="S396" t="str">
            <v>Житловий комплекс</v>
          </cell>
        </row>
        <row r="397">
          <cell r="D397" t="str">
            <v>Шкірзавод 35/10 кВ</v>
          </cell>
          <cell r="G397" t="str">
            <v>ТП-24-44-2</v>
          </cell>
          <cell r="P397">
            <v>390</v>
          </cell>
          <cell r="R397" t="str">
            <v>Івано-Франківськ (Г.Сковороди, Ленкавського, М.Кривоноса, Ясінських)</v>
          </cell>
          <cell r="S397" t="str">
            <v>Населення, малі приватні підприєсмтва, котельня</v>
          </cell>
        </row>
        <row r="398">
          <cell r="D398" t="str">
            <v>Шкірзавод 35/10 кВ</v>
          </cell>
          <cell r="G398" t="str">
            <v>РП-24-3-3</v>
          </cell>
          <cell r="P398">
            <v>3131</v>
          </cell>
          <cell r="R398" t="str">
            <v>Івано-Франківськ (Галицька), Івано-Франківськ (І.Мазепи, Січових Стрільців), Івано-Франківськ (А.Міцкевича, А.Шептицького, Бельведерська, Биха, Бориславська, Вічевий Майдан, Волинська, Володимира Великого, Газова, Галицька, Д.Вітовського, І.Мазепи, Кардинала Л.Гузара, Короля Данила, Крива, Л.Бачинського, Лемківська, Ленкавського, Мартинця, Незалежності, П.Орлика, Південний, Ринок, Січових Стрільців, Т.Шевченка, У.Кармелюка, Фіголя, Фортечний, Ясінських), Івано-Франківськ (Кардинала Л.Гузара, П.Тичини), Івано-Франківськ (В.Чорновола, І.Мазепи, Макуха, П.Дорошенка, Північний, Саєвича, Т.Шевченка, 100-річчя Червоного Хреста)</v>
          </cell>
          <cell r="S398" t="str">
            <v>Населення, малі підприємства, Франківський бастіон</v>
          </cell>
        </row>
        <row r="399">
          <cell r="D399" t="str">
            <v>Шкірзавод 35/10 кВ</v>
          </cell>
          <cell r="G399" t="str">
            <v>ТП-24-425</v>
          </cell>
          <cell r="P399">
            <v>118</v>
          </cell>
          <cell r="R399" t="str">
            <v>Івано-Франківськ (Генерала Кульчицького, За Мир, І.Мазепи, Ленкавського, Лінецького Віталія, Миколи Бакая, Миколи Мозгового, Пушика Степана), Крихівці (Джерельна, Дружба)</v>
          </cell>
          <cell r="S399" t="str">
            <v>Населення</v>
          </cell>
        </row>
        <row r="400">
          <cell r="D400" t="str">
            <v>Шкірзавод 35/10 кВ</v>
          </cell>
          <cell r="G400" t="str">
            <v>Будова</v>
          </cell>
          <cell r="P400">
            <v>1</v>
          </cell>
          <cell r="R400" t="str">
            <v>Івано-Франківськ</v>
          </cell>
          <cell r="S400" t="str">
            <v>Будова</v>
          </cell>
        </row>
        <row r="401">
          <cell r="D401" t="str">
            <v>Шкірзавод 35/10 кВ</v>
          </cell>
          <cell r="G401" t="str">
            <v>РП-24-3-4</v>
          </cell>
          <cell r="P401">
            <v>1448</v>
          </cell>
          <cell r="R401" t="str">
            <v>Івано-Франківськ (В.Чорновола, Вічевий Майдан, Волошина, Гординського, І.Мазепи, Л.Бачинського, Національної Гвардії, Республіканська, С.Галечко, Січових Стрільців, Т.Шевченка)</v>
          </cell>
          <cell r="S401" t="str">
            <v>Населення, ФОП Качка В.В. Товариство з обмеженою відповідальністю "ДЗИҐА"(Консервний завод"), ПрАТ “ДАТАГРУП”, обласний центр контролю та профілактики хвороб, Західна мультисервісна мережа</v>
          </cell>
        </row>
        <row r="402">
          <cell r="D402" t="str">
            <v>Яремче 35/10 кВ</v>
          </cell>
          <cell r="G402" t="str">
            <v>ТП-35-1</v>
          </cell>
          <cell r="P402">
            <v>842</v>
          </cell>
          <cell r="R402" t="str">
            <v>Яремче (А.Шептицького, Андрія Шудравого, Б.Лепкого, Б.Хмельницького, В.Стуса, В.Чапаєва, Галицька, Д.Вітовського, Є.Коновальця, Жонка, І.Мазепи, М.Грушевського, О.Довбуша, О.Пушкіна, О.Тихого, Перемоги, Р.Шухевича, С.Бандери, Свободи, Свободи (Дора), Ю.Федьковича, Юрія Литвина, 200-річчя Яремче)</v>
          </cell>
          <cell r="S402" t="str">
            <v>Лікарня, База РЕМ, водозабір, ПрАТ “ДАТАГРУП”</v>
          </cell>
        </row>
        <row r="403">
          <cell r="D403" t="str">
            <v>Ринь 110/10 кВ</v>
          </cell>
          <cell r="G403" t="str">
            <v>РП-24-17-1</v>
          </cell>
          <cell r="P403">
            <v>4851</v>
          </cell>
          <cell r="R403" t="str">
            <v>Вовчинець (Василя Симоненка, Весняна, Зелений, Каскад, Ключна, Патріарха Володимира, Південний, Проектна, Різдва Христового, Садова, 2000-річчя Різдва Христового), Івано-Франківськ (І.Миколайчука), Івано-Франківськ (В.Івасюка, В.Стуса, Героїв УПА, М.Гоголя, Софіївка), Івано-Франківськ (Бистриця Надвірнянська, В.Івасюка, В.Стуса, Василя Симоненка, Гуцуляка Бориса, За Урожай', І.Миколайчука, Ореста Олексишина, Патріарха Володимира, 24 Серпня)</v>
          </cell>
          <cell r="S403" t="str">
            <v>Населення</v>
          </cell>
        </row>
        <row r="404">
          <cell r="D404" t="str">
            <v>Височанка 110/35/6 кВ</v>
          </cell>
          <cell r="G404" t="str">
            <v>ТП-25-454</v>
          </cell>
          <cell r="P404">
            <v>757</v>
          </cell>
          <cell r="R404" t="str">
            <v>Калуш ("Хімік" садівниче товариство, САД №1, Андрусяка В., Аркаса М., В.Пачовського, Височанка, Володимира Великого, Галицька, Гірська, Грабовського П., дача Височанка, Залісся, І.Виговського, І.Сірка, Копальняна, Л.Курбаса, М.Вовчка, М.Кривоноса, М.Черемшини , Максима Березовського, Михайла Коломийця, О.Бабія, О.Вишні, О.Кобилянської, Палідовича, Підкови, Підлісна, Полідовича М., Похила, Р.Купчинського, Р.Шухевича, Робітнича, Родини Крушельницьких, С.Гулака-Артемовського, Св. Варвари, Семчука, Сонячна, Трублаїні, Ф.Колесси, Хімік, Я.Мартинця, Яблунева)</v>
          </cell>
          <cell r="S404" t="str">
            <v>Населення, ПрАТ “ДАТАГРУП”</v>
          </cell>
        </row>
        <row r="405">
          <cell r="D405" t="str">
            <v>Височанка 110/35/6 кВ</v>
          </cell>
          <cell r="G405" t="str">
            <v>РМЗ РП-25-4</v>
          </cell>
          <cell r="P405">
            <v>2</v>
          </cell>
          <cell r="R405" t="str">
            <v>Калуш (Фабрична)</v>
          </cell>
          <cell r="S405" t="str">
            <v>РМЗ</v>
          </cell>
        </row>
        <row r="406">
          <cell r="D406" t="str">
            <v>Височанка 110/35/6 кВ</v>
          </cell>
          <cell r="G406" t="str">
            <v>РП-25-1 №1</v>
          </cell>
          <cell r="P406">
            <v>1101</v>
          </cell>
          <cell r="R406" t="str">
            <v>Калуш (А.Міцкевича, Академіка С.Корольова, Бічна Паркова, Височанка, Володимира Великого, Володимира Грабовецького, Г.Мартинця, Героїв, Д.Галицького, Д.Січинського, Данила Нечая, І.Богуна, І.Відоняка, І.Сохацького, І.Франка, Івано-Франківська, Коритовського, Коротка, Косарчина, Крип'якевича, Луки Загірські, М.Грушевського, М.Гулака, М.Кибальчича, М.Коцюбинського, М.Лисенка, М.Підгірянки, М.Рильського, М.Чурай, Михайла Коломийця, Млинівка, Нижанківського Б., О.Бабія, О.Гірника, Орищака Л., П.Карманського, П.Ковжуна, Паркова, Роксолани, Романенка, С.Бандери, Северина Наливайка, Т.Шевченка, Філатова, Церковна, Шота Руставелі, Ю.Кобиляка , Я.Мартинця)</v>
          </cell>
          <cell r="S406" t="str">
            <v>Населення, каналізаційна насосна, Водозабір "Парк"</v>
          </cell>
        </row>
        <row r="407">
          <cell r="D407" t="str">
            <v>Височанка 110/35/6 кВ</v>
          </cell>
          <cell r="G407" t="str">
            <v>РП-25-7 №2</v>
          </cell>
          <cell r="P407">
            <v>89</v>
          </cell>
          <cell r="R407" t="str">
            <v>Калуш (Миколи Євшана), Калуш (Банянська, В.Бобинського, В.Чорновола, Д.Вітовського, Миколи Євшана, Срібняка М.)</v>
          </cell>
          <cell r="S407" t="str">
            <v>Населення, малі підприємства</v>
          </cell>
        </row>
        <row r="408">
          <cell r="D408" t="str">
            <v>Калуш 110/35/6 кВ</v>
          </cell>
          <cell r="G408" t="str">
            <v>Епіцентр</v>
          </cell>
          <cell r="P408">
            <v>1</v>
          </cell>
          <cell r="R408" t="str">
            <v>Калуш (Хіміків)</v>
          </cell>
          <cell r="S408" t="str">
            <v>Епіцентр</v>
          </cell>
        </row>
        <row r="409">
          <cell r="D409" t="str">
            <v>Калуш 110/35/6 кВ</v>
          </cell>
          <cell r="G409" t="str">
            <v>ТП-25-537 №1</v>
          </cell>
          <cell r="P409">
            <v>9</v>
          </cell>
          <cell r="R409" t="str">
            <v>Калуш (Б.Хмельницького, Окружна)</v>
          </cell>
          <cell r="S409" t="str">
            <v>Малі підприємства</v>
          </cell>
        </row>
        <row r="410">
          <cell r="D410" t="str">
            <v>Калуш 110/35/6 кВ</v>
          </cell>
          <cell r="G410" t="str">
            <v>КПП</v>
          </cell>
          <cell r="P410">
            <v>1</v>
          </cell>
          <cell r="R410" t="str">
            <v>Калуш (Б.Хмельницького)</v>
          </cell>
          <cell r="S410" t="str">
            <v>Малі підприємства</v>
          </cell>
        </row>
        <row r="411">
          <cell r="D411" t="str">
            <v>Калуш 110/35/6 кВ</v>
          </cell>
          <cell r="G411" t="str">
            <v>Насосна-1</v>
          </cell>
          <cell r="P411">
            <v>94</v>
          </cell>
          <cell r="R411" t="str">
            <v>Калуш (Долинська, Каракая, Окружна, Пекарська, Сівецька)</v>
          </cell>
          <cell r="S411" t="str">
            <v>Населення, лікарня</v>
          </cell>
        </row>
        <row r="412">
          <cell r="D412" t="str">
            <v>Калуш 110/35/6 кВ</v>
          </cell>
          <cell r="G412" t="str">
            <v>Полігон</v>
          </cell>
          <cell r="P412">
            <v>2</v>
          </cell>
          <cell r="R412" t="str">
            <v>Калуш (Б.Хмельницького)</v>
          </cell>
          <cell r="S412" t="str">
            <v>Завод карпатська кераміка</v>
          </cell>
        </row>
        <row r="413">
          <cell r="D413" t="str">
            <v>Калуш 110/35/6 кВ</v>
          </cell>
          <cell r="G413" t="str">
            <v>ТП-25-537 №2</v>
          </cell>
          <cell r="P413">
            <v>2</v>
          </cell>
          <cell r="R413" t="str">
            <v>Калуш (Окружна)</v>
          </cell>
          <cell r="S413" t="str">
            <v>Малі підприємства</v>
          </cell>
        </row>
        <row r="414">
          <cell r="D414" t="str">
            <v>Калуш 110/35/6 кВ</v>
          </cell>
          <cell r="G414" t="str">
            <v>РП-25-6, ТП-25-476</v>
          </cell>
          <cell r="P414">
            <v>465</v>
          </cell>
          <cell r="R414" t="str">
            <v>Калуш (Біласа-Данилишина, Л.Українки)</v>
          </cell>
          <cell r="S414" t="str">
            <v>Населення</v>
          </cell>
        </row>
        <row r="415">
          <cell r="D415" t="str">
            <v>Калуш 110/35/6 кВ</v>
          </cell>
          <cell r="G415" t="str">
            <v>Завод автомат</v>
          </cell>
          <cell r="P415">
            <v>1</v>
          </cell>
          <cell r="R415" t="str">
            <v>Калуш (Б.Хмельницького)</v>
          </cell>
          <cell r="S415" t="str">
            <v>Завод</v>
          </cell>
        </row>
        <row r="416">
          <cell r="D416" t="str">
            <v>Яблунів 110/35/10 кВ</v>
          </cell>
          <cell r="G416" t="str">
            <v>Пістинь</v>
          </cell>
          <cell r="P416">
            <v>2425</v>
          </cell>
          <cell r="R416" t="str">
            <v>Пістинь (Б.Хмельницького, Вадима Ярового, Василя Мельничука, Вишнева, Героїв України, Зелена, І.Франка, Косівська, Л.Українки, М.Черемшини, Незалежності, Озірний, опора, Перемоги, Площа, Ровенська, С.Ковпака, Спортивна, Т.Шевченка, Тирси, Українська, Цегольня, Чорного, Шкільна), Стопчатів (Іванівка, Лісок, плішетка, Уторопець, Царина), Уторопи (Баня, Баранюкова, Гниляки, Гора, Грабки, Грабники, Діл, Доліпотік, Загук, Залевади, Колодіївка, Короленка, Кут, Л.Українки, Лісок, Маговки, Мала Гора, Могивки, Насарат, О.Довбуша, Підділ, Плешатка, Пригід, Ринок, Село, Ставки, Т.Шевченка, Царина, Центр, Ягода), Шешори (Грабівка, Т.Шевченка), Яблунів</v>
          </cell>
          <cell r="S416" t="str">
            <v>Населення, ФОП Лукачук</v>
          </cell>
        </row>
        <row r="417">
          <cell r="D417" t="str">
            <v>Яблунів 110/35/10 кВ</v>
          </cell>
          <cell r="G417" t="str">
            <v>Борисівка</v>
          </cell>
          <cell r="P417">
            <v>963</v>
          </cell>
          <cell r="R417" t="str">
            <v>Спас (Березово, М.Шашкевича), Микитинці (Березово, Вільшнівська, Воронець, Воронецька, Гасюка, Зарічна, І.Козлана, І.Франка, Козлана І, Л.Українки, М.Грушевського, М.Шашкевича, О.Довбуша, Перемоги, Рівні, Романа Іваничука, с.Спас, Софатова долина, Т.Шевченка, Центр, Я.Головацького, 30-річчя Перемоги), Пістинь (Букатчук, Букатчука, Героїв України, Зарутка, Камянка, Косівська, Набережна, Перемоги, Т.Шевченка, Теребіж, Царина), Стопчатів (Берегова, Борисівка, Ігровище, Малцево, Мальцева, Підгора, Польова, Центральна, Ю.Федьковича), Уторопи (Грабки, Доліпотік, Комісівки, Л.Українки, Лісок, Центр)</v>
          </cell>
          <cell r="S417" t="str">
            <v>Населення</v>
          </cell>
        </row>
        <row r="418">
          <cell r="D418" t="str">
            <v>Яблунів 110/35/10 кВ</v>
          </cell>
          <cell r="G418" t="str">
            <v>Стопчатів</v>
          </cell>
          <cell r="P418">
            <v>899</v>
          </cell>
          <cell r="R418" t="str">
            <v>Мишин (Електрична, Набережна, Січових Стрільців), Стопчатів ( Д.Павличка, А.Шептицького, Багна, Берегова, Березник, В.Стефаника, В.Стуса, В.Чорновола, Вивіз, Героїв УПА, Городець, Долішній Кут, Заріка, Зарінок, І.Франка, Іванівка, Ігровище, Ірчана, Краківська, Крушник, Л.Українки, М.Черемшини, Малцево, Молодіжна, Незалежності, О.Довбуша, Осередок, Підгора, Польова, С.Бандери, С.Ковпака, Січових Стрільців, Т.Шевченка, Уторопець, Центр, Центральна, Церковна, Шкільна, Я.Галана), Яблунів (Січових Стрільців)</v>
          </cell>
          <cell r="S418" t="str">
            <v>Населення</v>
          </cell>
        </row>
        <row r="419">
          <cell r="D419" t="str">
            <v>Яблунів 110/35/10 кВ</v>
          </cell>
          <cell r="G419" t="str">
            <v>Яблунів</v>
          </cell>
          <cell r="P419">
            <v>797</v>
          </cell>
          <cell r="R419" t="str">
            <v>Стопчатів (Незалежності, О.Довбуша, Центральна), Яблунів (Атаманюка, Білого, Братів Ковальчуків, В.Івасюка, В.Стефаника, Гуцульська, І.Мазепи, І.Франка, Лісова, М.Грушевського, М.Черемшини, Мельника, Набережна, О.Довбуша, О.Кобилянської, Паркова, Січових Стрільців, Т.Шевченка, Тиха, Ю.Федьковича, 50-річчя УПА)</v>
          </cell>
          <cell r="S419" t="str">
            <v>Населення, пекарня</v>
          </cell>
        </row>
        <row r="420">
          <cell r="D420" t="str">
            <v>Яблунів 110/35/10 кВ</v>
          </cell>
          <cell r="G420" t="str">
            <v>Березів</v>
          </cell>
          <cell r="P420">
            <v>3704</v>
          </cell>
          <cell r="R420" t="str">
            <v>Акрешори (Акриширська, Баня, Верх, Верхи, Верх-Люча, Карперник, Морданівка, Озеро, Поруби), Баня-Березів (Банська, Варатик, Горішній Варатик, Григу, Григулянка, Грунь, Долів, Долішний Варатик, Коваль, Лісна, Микулинецька, Микуличанська, опора, Пасіки, Перелаз, Печеніжинська, Поріччя, Старе Село, Українська, Фошево, Фошево-2, Центр, Центр-1, Центральна, Яблунівська), Вижній Березів (-Бодруга Сотника, Бодругівка, Варатик, Г.Голинського, Гай, Голинського Гриця , Городи, Грибінників, Григулянка, Дільниця, Заріка, Згарище, Ільницького, Карпа, Лаз, Луг, М.Кривоноса, Орла, П.Васкули, Припір, Рівні, Сотника Мороза, Сотника Урбановича, Текучанська, Центр, Центральна, Шкільна, Щербата), Космач (Акришора, Рушір), Люча (Банська, Баньки, Бачулець, Верх, Верхні Лази, Верхній Рушір, Вижньолазівська, Глоди, Глодівська, Гора, Горішній-Кут, Грейнарівська, Долішній, Долішній Кут, Каштани, Ласкунецька, Лози, Мачуженська, Медвеже, Мочера, Мочеринська, На Завою, Незалежності, Нижні Лози, Нижній Рушір, Нижньолазівська, О.Довбуша, Петрятинська, Піджбирна, Під-липами, Пістинська, Пістинь, Рункова, Рушір, Рушірська, Село, Т.Шевченка, Царина, Центр, Церковна), Лючки (Березник, Бублей, Зруби, Клива, Луби, Микитин, Млинівка, опора, Погарчина, Путрида, Фурдівка, Царина, Центр, Чорні Ослави, Ясофата), Нижній Березів (Головна, Гора, Горі Село, Горішній Кут, Долішній кут, Дуброва, За рікою, Комари, Кошари, Круглянка, Кузня, Ласкунца, Луг, Миків, Митів, Облаз, Петрятин, Підділ, Підкаражура, Підкичера, Підкичира, Підкошари, Поліна, Ружет, Сикитура, Т.Шевченка, Текучанська, Царинка, Центр, Центральна, Чабанівська, Яремійська), Середній Березів (Базар, Банська, Банька, біля Церкви, Боянське, Варатик, Діл, Долини, Залунга, Залунча, Згарище, Круглєнка, Маличчини, Матіївка, Межилючки, Облаз, Облоги, Облуги, Обучі, Пасіки, Петрунівка, Полянка, Річка, Стирі, Татарівка, Царина, Царинка, Центр, Шинкарівка, Якуб), Середній Березів (Боянське, Діл, Стирі), Текуча (БАЛОБАН, Баня, Підакрин, Підгай, Царина), Яблунів (Лісова, М.Черемшини, О.Довбуша), Чорні Ослави (Клива)</v>
          </cell>
          <cell r="S420" t="str">
            <v>Населення</v>
          </cell>
        </row>
        <row r="421">
          <cell r="D421" t="str">
            <v>Яблунів 110/35/10 кВ</v>
          </cell>
          <cell r="G421" t="str">
            <v>Лікарня</v>
          </cell>
          <cell r="P421">
            <v>1</v>
          </cell>
          <cell r="R421" t="str">
            <v>Яблунів (Лісна)</v>
          </cell>
          <cell r="S421" t="str">
            <v>Лікарня</v>
          </cell>
        </row>
        <row r="422">
          <cell r="D422" t="str">
            <v>Яблунів 110/35/10 кВ</v>
          </cell>
          <cell r="G422" t="str">
            <v>Теплиці</v>
          </cell>
          <cell r="P422">
            <v>1</v>
          </cell>
          <cell r="R422" t="str">
            <v>Стопчатів (Центральна)</v>
          </cell>
          <cell r="S422" t="str">
            <v>Теплиці, населення</v>
          </cell>
        </row>
        <row r="423">
          <cell r="D423" t="str">
            <v>Яворів 110/10 кВ</v>
          </cell>
          <cell r="G423" t="str">
            <v>Річна</v>
          </cell>
          <cell r="P423">
            <v>1235</v>
          </cell>
          <cell r="R423" t="str">
            <v>Брустурів (Вишний, Вишний 2, Вишній 1, Кичера, Мацило), Річка (Боднарево, Брусний, Буковець, Грепіни, Гримали 1, Гримали 2, Груні, Кичера, Кичера І, Кичера-2, Левади, Мариш, Підбрусний, Підбрусний І, Підбрусний ІІ, Підбуківець-2, Підбуковець 1, Підбуковець 2, Підкичера, Погар, Припір, Рижі, Село ІІ, Село-1, Село-2, Село-3, Середній, Туні, Урочище, Центр, Шевелівка), Снідавка (Буковець, Буковець 1, Гук, Кичира), Соколівка (Берківка, Блудівка, Брусний, Верхній Глигол, Верхній Погар, Глигул, Горби, кут глигол, Нижнє Мокре, Нижній Глигул, Площа, Погар, Поліна, Потайник, Ріцький Кут, Річка, Сокільский, Сокільський), Яворів (Буковець, Підбуковець, Село, Село І, Село ІІ, Токарня)</v>
          </cell>
          <cell r="S423" t="str">
            <v>Населення</v>
          </cell>
        </row>
        <row r="424">
          <cell r="D424" t="str">
            <v>Яворів 110/10 кВ</v>
          </cell>
          <cell r="G424" t="str">
            <v>Плоске</v>
          </cell>
          <cell r="P424">
            <v>396</v>
          </cell>
          <cell r="R424" t="str">
            <v>Черетів (Параджино), Великий Рожин (В.Середній, І.Франка, Кривий Грунь, Кривий круг, Л.Українки, Н.Яремчук, Нижній Середній, Пістинь, Плоске, Роковець, Т.Шевченка, Я.Мудрого), Яворів (Липний, Максимець-1, Максимець-2, Петричів, Петруші, Плоске-1, Плоске-2, Рибниця, Черлений)</v>
          </cell>
          <cell r="S424" t="str">
            <v>Населення</v>
          </cell>
        </row>
        <row r="425">
          <cell r="D425" t="str">
            <v>Яворів 110/10 кВ</v>
          </cell>
          <cell r="G425" t="str">
            <v>Снідавка</v>
          </cell>
          <cell r="P425">
            <v>499</v>
          </cell>
          <cell r="R425" t="str">
            <v>Снідавка (Березник, Буковець, Буковець 1, Влаки, Гропи, Гроше, Гук, Камянець, Круглий, Межиріки, Терношори, Угрець, Центр, Ямка), Шепіт (Гропи), Яворів (Безулька-1, Безулька-2, Безулька-3, Буковець 1, Буковець 2, Плоске-1, Стручків-ІІ, Стрючків, Терношори)</v>
          </cell>
          <cell r="S425" t="str">
            <v>Населення</v>
          </cell>
        </row>
        <row r="426">
          <cell r="D426" t="str">
            <v>Яворів 110/10 кВ</v>
          </cell>
          <cell r="G426" t="str">
            <v>ЗТП-28-359</v>
          </cell>
          <cell r="P426">
            <v>339</v>
          </cell>
          <cell r="R426" t="str">
            <v>Малий Рожин (Верх), Яворів (Віпчинка 1, Віпчинка 2, Незалежності, Петруші, Підбуковець, Стоянів, Токарня, Центр, Черлений, Широке, Широкий)</v>
          </cell>
          <cell r="S426" t="str">
            <v>Населення</v>
          </cell>
        </row>
        <row r="427">
          <cell r="D427" t="str">
            <v>Коломия 110/35/6 кВ</v>
          </cell>
          <cell r="G427" t="str">
            <v>РП-26-2-1</v>
          </cell>
          <cell r="P427">
            <v>961</v>
          </cell>
          <cell r="R427" t="str">
            <v>Коломия (А.Лотоцького, А.Федчука, Антоновича, Бережанська, В.Петрука, В.Розвадовського, Гайдамацька, Галицька, Данила Нечая, Дністровська, Дрогобицька, Дятьковецька, Запорізька, І.Карпенка-Карого, І.Майданського, І.Огієнка, І.Паторжинського, К.Трильовського, Карпатська, Кутова, Л.Українки, Ланчинська, Львівська, М.Гайворонського, М.Тарнавського, Майданських, Мирона Забарила, О.Довбуша, О.Кульчицької, О.Новаківського, О.Ольжича, Осипа Куриласа, Пароха Балицького, Проектна, Родини Окуневських, С.Галечко, Самбірська, Сельської, Сосенка, Спаська, Станіславського, Українська, Фабрична, Червона Калина, Шкільна, Я.Пстрака)</v>
          </cell>
          <cell r="S427" t="str">
            <v>Населення, Укртелеком</v>
          </cell>
        </row>
        <row r="428">
          <cell r="D428" t="str">
            <v>Коломия 110/35/6 кВ</v>
          </cell>
          <cell r="G428" t="str">
            <v>Раківчик</v>
          </cell>
          <cell r="P428">
            <v>330</v>
          </cell>
          <cell r="R428" t="str">
            <v>Коломия (Автодорога  Стрий-Чернівці 159 км, Берегова, Будівельна, В.Кархута, Героїв ОУН, Дружби, З.Човгана, І.Франка, К.Зарицької, Каменярів, Квіткова, Княгині Ольги, Князя Володимира, Лісова, М.Лебедя, О.Довбуша, П.Андрусіва, Повстанців, С.Сулятицького, Садова, Січнева, Сотні Гамалії, Софіївська, СТ О.Довбуша, Ф.Достоєвського, Я.Мудрого), Раківчик (Залізнична, Прикарпатська)</v>
          </cell>
          <cell r="S428" t="str">
            <v>Населення</v>
          </cell>
        </row>
        <row r="429">
          <cell r="D429" t="str">
            <v>Коломия 110/35/6 кВ</v>
          </cell>
          <cell r="G429" t="str">
            <v>ТП-26-33</v>
          </cell>
          <cell r="P429">
            <v>347</v>
          </cell>
          <cell r="R429" t="str">
            <v>Коломия (Бориславська, Військових хірургів, Галицька, Є.Гребінки, І.Огієнка, І.Паторжинського, І.Рубчака, Й.Стадника, Карпатська, Кийданецька, Козацька, Мирона Забарила, Набережна, О.Довбуша, П.Григоренка, Пароха Балицького, С.Галечко, Сосенка, СТ О.Довбуша, Т.Мельничука, Уманська, Ф.Горбаша, Червона Калина), Печеніжин (Р.Шухевича)</v>
          </cell>
          <cell r="S429" t="str">
            <v>Населення, хлібокомбінат, Епіцентр</v>
          </cell>
        </row>
        <row r="430">
          <cell r="D430" t="str">
            <v>Коломия 110/35/6 кВ</v>
          </cell>
          <cell r="G430" t="str">
            <v>ТП-26-15</v>
          </cell>
          <cell r="P430">
            <v>352</v>
          </cell>
          <cell r="R430" t="str">
            <v>Коломия (А.Петрушевича, Баклащука, В.Вернандського, В.Липинського, Д.Циганкова, Едельвейсів, І.Франка, К.Розумовського, К.Трильовського, Керамічна, Князя Володимира, Лісова, Мічурінець, о.Зиновія Карася, П.Скоропадського, П'ядицька, Українська, Ф.Достоєвського, Я.Мудрого)</v>
          </cell>
          <cell r="S430" t="str">
            <v>Населення</v>
          </cell>
        </row>
        <row r="431">
          <cell r="D431" t="str">
            <v>Коломия 110/35/6 кВ</v>
          </cell>
          <cell r="G431" t="str">
            <v>РП-26-1-2</v>
          </cell>
          <cell r="P431">
            <v>1491</v>
          </cell>
          <cell r="R431" t="str">
            <v>Коломия (А.Войнаровського, А.Міцкевича, Б.Левицького, Бурштинська, В.Винниченка, В.Стуса, В.Чорновола, Василя Нагірного, Весняна, Відродження, Д.Николишина, Долинського, Є.Коновальця, Замкова, І.Вагилевича, І.Вільде, І.Мазепи, Кардинала Л.Гузара, Коротка, Кринична, Л.Дольницького, Ламана, Лицарська, М.Драгирюка, М.Лєрмонтова, М.Старицького, О.Кисілевської, О.Ковбуза, П.Грабовського, П.Мостовича, П.Орлика, П.Сагайдачного, Р.Шухевича, Ринок, Романа Іваничука, С.Недільського, Старогончарна, Староміська, Т.Шевченка, Театральна, Я.Барнича, Я.Оренштайна)</v>
          </cell>
          <cell r="S431" t="str">
            <v>Населення, підприємства, резерв РЕМ, психоневрологічний інтернат, поліція</v>
          </cell>
        </row>
        <row r="432">
          <cell r="D432" t="str">
            <v>Коломия 110/35/6 кВ</v>
          </cell>
          <cell r="G432" t="str">
            <v>Шепарівці</v>
          </cell>
          <cell r="P432">
            <v>646</v>
          </cell>
          <cell r="R432" t="str">
            <v>Коломия (масив Яблуневий Сад, О.Довбуша, Червона Калина), Шепарівці (В.Стефаника, В.Стуса, Гайова, Галицька, Зарічна, І.Франка, Л.Мартовича, Л.Українки, Лісова, М.Грушевського, М.Черемшини, Миру, Молодіжна, О.Довбуша, О.Кобилянської, П.Мирного, П.Тичини, Прикарпатська, Січових Стрільців, Т.Шевченка)</v>
          </cell>
          <cell r="S432" t="str">
            <v>Населення</v>
          </cell>
        </row>
        <row r="433">
          <cell r="D433" t="str">
            <v>Коломия 110/35/6 кВ</v>
          </cell>
          <cell r="G433" t="str">
            <v>КТП-26-263</v>
          </cell>
          <cell r="P433">
            <v>1</v>
          </cell>
          <cell r="R433" t="str">
            <v>Коломия</v>
          </cell>
          <cell r="S433" t="str">
            <v>Населення, ТЦК та СП</v>
          </cell>
        </row>
        <row r="434">
          <cell r="D434" t="str">
            <v>Металозавод 35/6 кВ</v>
          </cell>
          <cell r="G434" t="str">
            <v>ТП-26-41-5</v>
          </cell>
          <cell r="P434">
            <v>4</v>
          </cell>
          <cell r="R434" t="str">
            <v>Коломия (Карпатська)</v>
          </cell>
          <cell r="S434" t="str">
            <v>ЗАТ "Прикарпаття"</v>
          </cell>
        </row>
        <row r="435">
          <cell r="D435" t="str">
            <v>Металозавод 35/6 кВ</v>
          </cell>
          <cell r="G435" t="str">
            <v>ТП-26-41-3</v>
          </cell>
          <cell r="P435">
            <v>1</v>
          </cell>
          <cell r="R435" t="str">
            <v>Коломия (Карпатська)</v>
          </cell>
          <cell r="S435" t="str">
            <v>Металозавод</v>
          </cell>
        </row>
        <row r="436">
          <cell r="D436" t="str">
            <v>Металозавод 35/6 кВ</v>
          </cell>
          <cell r="G436" t="str">
            <v>ТП-26-33</v>
          </cell>
          <cell r="P436">
            <v>0</v>
          </cell>
          <cell r="R436" t="str">
            <v>Коломия (Бориславська, Військових хірургів, Галицька, Є.Гребінки, І.Огієнка, І.Паторжинського, І.Рубчака, Й.Стадника, Карпатська, Кийданецька, Козацька, Мирона Забарила, Набережна, О.Довбуша, П.Григоренка, Пароха Балицького, С.Галечко, Сосенка, СТ О.Довбуша, Т.Мельничука, Уманська, Ф.Горбаша, Червона Калина), Печеніжин (Р.Шухевича)</v>
          </cell>
          <cell r="S436" t="str">
            <v>Населення, хлібокомбінат, Епіцентр</v>
          </cell>
        </row>
        <row r="437">
          <cell r="D437" t="str">
            <v>Металозавод 35/6 кВ</v>
          </cell>
          <cell r="G437" t="str">
            <v>РП-26-1</v>
          </cell>
          <cell r="P437">
            <v>1746</v>
          </cell>
          <cell r="R437" t="str">
            <v>Коломия (А.Міцкевича, А.Шептицького, Академіка В.Гнатюка, Аркаса, В.Симчича, В.Чорновола, Валова, Василя Нагірного, Вербова, Весняна, Відродження, Віталія Носкевича, Вічевий майдан, Г.Ількевича, Гетьманська, Замкова, І.Вагилевича, І.Гонти, І.Горбачевського, І.Мухи, І.Озаркевича, І.Франка, І.Храпливого, Й.Кобринського, Йосифа Сліпого, К.Блонського, Кринична, Л.Данкевича, М.Верещинського, М.Грушевського, М.Залізняка, М.Лєрмонтова, М.Старицького, Млинська, О.Бахматюка, О.Гончара, О.Довбуша, О.Дучимінської, О.Русина, Пекарська, Подільська, Подружжя Біберовичів, Родини Кузьми, Роксолани, С.Височана, Сонячна, Старий Ринок, Старогончарна, Староміська, Степана Тарабалки, Стрийська, Т.Шевченка, Театральна, Тиха, У.Кармелюка, Ю.Федьковича, Я.Барнича, Ясна)</v>
          </cell>
          <cell r="S437" t="str">
            <v>Населення</v>
          </cell>
        </row>
        <row r="438">
          <cell r="D438" t="str">
            <v>Металозавод 35/6 кВ</v>
          </cell>
          <cell r="G438" t="str">
            <v>ТП-26-160</v>
          </cell>
          <cell r="P438">
            <v>623</v>
          </cell>
          <cell r="R438" t="str">
            <v>Коломия (Б.Антоненка-Давидовича, Байди Вишневецького, Братів Микитюків, В.Попадюка, Василя Вишиваного, Г.Коссака, Гетьманська, Глибока, Д.Вітовського, Д.Рудика, Дністровська, Дятьковецька, Заводська, Закарпатська, І.Виговського, Кабельна, Карпатська, Ключівська, Княждвірська, Л.Семиренка, Ланчинська, М.Гайворонського, М.Грушевського, М.Тарнавського, М.Хвильового, Набережна, Отамана Горука, П.Полуботка, Південна, Р.Купчинського, Рибатська, Рибацька, Стара Дорога, Степана Воробця, Фабрична, Шепарівська, Шкрібляка, Ю.Кибальчича), Шепарівці (Т.Шевченка)</v>
          </cell>
          <cell r="S438" t="str">
            <v>Коломийський пивзавод; малі підприємства</v>
          </cell>
        </row>
        <row r="439">
          <cell r="D439" t="str">
            <v>Металозавод 35/6 кВ</v>
          </cell>
          <cell r="G439" t="str">
            <v>ТП-26-137</v>
          </cell>
          <cell r="P439">
            <v>748</v>
          </cell>
          <cell r="R439" t="str">
            <v>Коломия (Антоновича, Аркаса, Б.Антоненка-Давидовича, Братів Білоусів, В.Атаманюка, Гетьманська, Глибока, Д.Рудика, І.Зубенка, І.Чупрея, Кринична, Л.Семиренка, М.Верещинського, М.Грушевського, М.Ірчана, М.Кічури, М.Старицького, Михайла Хромея, О.Гончара, Перемоги, Ранкова, Рибатська, Рибацька, С.Морозенка, Старогончарна, Т.Шевченка, Торговиця, Шкрібляка, Ю.Федьковича, Я.Веселовського, Ясна)</v>
          </cell>
          <cell r="S439" t="str">
            <v>Населення, магазини</v>
          </cell>
        </row>
        <row r="440">
          <cell r="D440" t="str">
            <v>Металозавод 35/6 кВ</v>
          </cell>
          <cell r="G440" t="str">
            <v>ТП-26-41-1</v>
          </cell>
          <cell r="P440">
            <v>0</v>
          </cell>
          <cell r="R440" t="str">
            <v>Коломия</v>
          </cell>
          <cell r="S440" t="str">
            <v>Металозавод</v>
          </cell>
        </row>
        <row r="441">
          <cell r="D441" t="str">
            <v>Металозавод 35/6 кВ</v>
          </cell>
          <cell r="G441" t="str">
            <v>ТП-26-106</v>
          </cell>
          <cell r="P441">
            <v>194</v>
          </cell>
          <cell r="R441" t="str">
            <v>Коломия (К.Трильовського, Карпатська, Шкільна)</v>
          </cell>
          <cell r="S441" t="str">
            <v>Дитячий садок; населення</v>
          </cell>
        </row>
        <row r="442">
          <cell r="D442" t="str">
            <v>Отинія 110/35/10 кВ</v>
          </cell>
          <cell r="G442" t="str">
            <v>Глибока</v>
          </cell>
          <cell r="P442">
            <v>774</v>
          </cell>
          <cell r="R442" t="str">
            <v>Глибока (Коломийська, Свободи), Лісний Хлібичин (Вуглярка, І.Франка, Коломийська, М.Грушевського, М.Коцюбинського, Миру, Незалежності, Нова), Отинія (Свободи), Черемхів (В.Майборського, І.Мічуріна, І.Франка, Л.Українки, М.Черемшини, Прикарпатська, Т.Шевченка, Українська)</v>
          </cell>
          <cell r="S442" t="str">
            <v>Населення</v>
          </cell>
        </row>
        <row r="443">
          <cell r="D443" t="str">
            <v>Отинія 110/35/10 кВ</v>
          </cell>
          <cell r="G443" t="str">
            <v>Голосків</v>
          </cell>
          <cell r="P443">
            <v>1406</v>
          </cell>
          <cell r="R443" t="str">
            <v>Боднарів (Підлісна, с.Боднарівка), Голосків (Веньгри, воїнів УПА, Героїв Майдану, Гуцульська, І.Франка, Кірова, Ковалівка, Л.Українки, М.Грушевського, Незалежності, О.Довбуша, Перемоги, Січових Стрільців, Т.Шевченка, Українська, Францішека Карпінського, Хощ, Церковна, Чкалова), Кулачківці, Лісний Хлібичин (Зелена, Л.Українки, Лісова, Підлипницька, Т.Шевченка, Українська, 24 Серпня), Молодилів (Л.Українки, Українська), Отинія (І.Франка), Сідлище (Молодіжна, Робітнича), Скопівка (О.Довбуша, Т.Шевченка, Українська), Станіславівка (І.Франка), Угорники (Берегова, Героїв України, І.Франка, Новосілка), Хоросна (Т.Шевченка, Ю.Гагаріна)</v>
          </cell>
          <cell r="S443" t="str">
            <v>Населення</v>
          </cell>
        </row>
        <row r="444">
          <cell r="D444" t="str">
            <v>Отинія 110/35/10 кВ</v>
          </cell>
          <cell r="G444" t="str">
            <v>Угорники</v>
          </cell>
          <cell r="P444">
            <v>1327</v>
          </cell>
          <cell r="R444" t="str">
            <v>Баб'янка (Молодіжна, Набережна, Українська), Отинія (В.Івасюка, В.Стефаника, Завалом, І.Франка, Іванціва, М.Черемшини, Свободи), Струпків (Густаса, Зарічна, Кожедуба, Майданська, Набережна, Перемоги, Т.Шевченка, Українська, Шкільна, 1 Травня), Турка (Садова), Угорники (Б.Хмельницького, Берегова, В.Стефаника, Витвицького, Гайова, Героїв України, Зелена, І.Франка, Л.Українки, Левада, Липова, М.Черемшини, Незалежності, Новосілка, О.Довбуша, Перемоги, Почаївського, Почаївського Йова, Ризи, Т.Шевченка, Церковна, 40-річчя Перемоги)</v>
          </cell>
          <cell r="S444" t="str">
            <v>Населення; меблева фабрика, водозабір, СЕС</v>
          </cell>
        </row>
        <row r="445">
          <cell r="D445" t="str">
            <v>Отинія 110/35/10 кВ</v>
          </cell>
          <cell r="G445" t="str">
            <v>Місто</v>
          </cell>
          <cell r="P445">
            <v>795</v>
          </cell>
          <cell r="R445" t="str">
            <v>Отинія (В.Стефаника, Горішня, Грабицька Горішня, Грабицька-Долішня, Завалом, Козацька, М.Грушевського, М.Черемшини, Миру, О.Довбуша, Свободи, Січових Стрільців, Т.Шевченка), Угорники (Свободи)</v>
          </cell>
          <cell r="S445" t="str">
            <v>Населення, лікарня, теплопостачання, ДПРП</v>
          </cell>
        </row>
        <row r="446">
          <cell r="D446" t="str">
            <v>Отинія 110/35/10 кВ</v>
          </cell>
          <cell r="G446" t="str">
            <v>Загребля</v>
          </cell>
          <cell r="P446">
            <v>977</v>
          </cell>
          <cell r="R446" t="str">
            <v>Ворона (Колійова), Отинія (Б.Хмельницького, Берегова, В.Чорновола, Галицька, Завалом, Загребля, Замлинівка, Зелена, Іванціва, Колійова, Л.Українки, Молодіжна, П.Дорошенка, Прикарпатська, Розматенці, С.Височана, Січових Стрільців, Спортивна, Стражниця, Т.Шевченка, Українська), Угорники (Л.Українки, Липова)</v>
          </cell>
          <cell r="S446" t="str">
            <v>Населення, СЕС</v>
          </cell>
        </row>
        <row r="447">
          <cell r="D447" t="str">
            <v>Отинія 110/35/10 кВ</v>
          </cell>
          <cell r="G447" t="str">
            <v>Грабич</v>
          </cell>
          <cell r="P447">
            <v>958</v>
          </cell>
          <cell r="R447" t="str">
            <v>Грабич (Академіка С.Корольова, Височанка, Діброва, Закравецька, Закрівецька, Зарічна, Миру), Закрівці (Героїв України, Заставна, Зелена, Л.Українки, Молодіжна, Нова, Садова, Т.Шевченка, Ю.Гагаріна), Отинія (Грабицька Горішня), Торговиця (Отинійська ОТГ) (Азаренка, Азаренко, Героїв, Замельники, Зарічна, І.Франка, Колгоспна, Молодіжна, С.Ковпака, Середина, Т.Шевченка, Щовб), Угорники (Свободи)</v>
          </cell>
          <cell r="S447" t="str">
            <v>Населення</v>
          </cell>
        </row>
        <row r="448">
          <cell r="D448" t="str">
            <v>Надвірна 35/6 кВ</v>
          </cell>
          <cell r="G448" t="str">
            <v>Млин</v>
          </cell>
          <cell r="P448">
            <v>932</v>
          </cell>
          <cell r="R448" t="str">
            <v>Мирне (Біля Хреста, Виноградна, Вишнева, Володимира, Володимира Великого, Дачна, І.Мазепи, Садова, Садовий № 1, Садовий масив, Соборна), Надвірна (Б.Хмельницького, Бузкова, Василіянок, Визволення, Відродження, Гаврилюка, Гайдамацька, Героїв Крут, Європейська, І.Багряного, І.Мазепи, І.Франка, Квіткова, Комунальна, Л.Мартовича, Лугова, Лукача, Молодіжна, Новопроектна, Олімпійська, П.Калнишевського, Перехідна, Пластова, Польова, Просвітянська, Р.Шухевича, Рухівська, С.Височана, Слави Стецько, Т.Мельничука, Я.Головацького, 400-річчя Надвірної), Назавизів (І.Мазепи, М.Грушевського, Мирне, Перемоги, Т.Йосипенка)</v>
          </cell>
          <cell r="S448" t="str">
            <v>Населення, СТО, АЗС, продуктова база</v>
          </cell>
        </row>
        <row r="449">
          <cell r="D449" t="str">
            <v>Надвірна 35/6 кВ</v>
          </cell>
          <cell r="G449" t="str">
            <v>Забереж</v>
          </cell>
          <cell r="P449">
            <v>1281</v>
          </cell>
          <cell r="R449" t="str">
            <v>Надвірна (Визволення, Вокзальна, Д.Галицького, Європейська, Захисників Маріуполя, І.Виговського, І.Мазепи, І.Франка, І.Яцури, К.Левицького, Козацька, Л.Курбаса, О.Кобилянської, П.Мирного, Полковника Грома, Т.Шевченка, Української Армії, Федяя, Ю.Солдак)</v>
          </cell>
          <cell r="S449" t="str">
            <v>Населення, Військовий ліцей, котельня</v>
          </cell>
        </row>
        <row r="450">
          <cell r="D450" t="str">
            <v>Надвірна 35/6 кВ</v>
          </cell>
          <cell r="G450" t="str">
            <v>Кінотеатр</v>
          </cell>
          <cell r="P450">
            <v>905</v>
          </cell>
          <cell r="R450" t="str">
            <v>Надвірна (А.Міцкевича, В.Чорновола, Визволення, Володимира Великого, І.Мазепи, І.Франка, Княгині Ольги, М.Грушевського, Петрушевича, Ринкова, Т.Шевченка, 400-річчя Надвірної)</v>
          </cell>
          <cell r="S450" t="str">
            <v>Населення, малі підприєства</v>
          </cell>
        </row>
        <row r="451">
          <cell r="D451" t="str">
            <v>Надвірна 35/6 кВ</v>
          </cell>
          <cell r="G451" t="str">
            <v>Ліцей</v>
          </cell>
          <cell r="P451">
            <v>416</v>
          </cell>
          <cell r="R451" t="str">
            <v>Надвірна (Визволення, Вокзальна, Європейська, Захисників Маріуполя, І.Вагилевича, П.Мирного, Соборна, Т.Шевченка)</v>
          </cell>
          <cell r="S451" t="str">
            <v>Населення, котельня, водоканал, поліція</v>
          </cell>
        </row>
        <row r="452">
          <cell r="D452" t="str">
            <v>Цуцилів 35/10 кВ</v>
          </cell>
          <cell r="G452" t="str">
            <v>ТП-30-207</v>
          </cell>
          <cell r="P452">
            <v>825</v>
          </cell>
          <cell r="R452" t="str">
            <v>Грабовець (Набережна, Полик, Р.Шухевича), Лісна Тарновиця (Залізнична), Назавизів (Б.Хмельницького, О.Кобилянської, Січових Стрільців), Перерісль, Фитьків (Б.Лепкого, В.Стефаника, Є.Пилипюк, Євдокії Пилип'юк, Заріка, Зелена, І.Мазепи, І.Павликевич, І.Франка, Л.Українки, Ленкавського, Лісова, М.Лисенка, Молодіжна, Н.Попович, Нова, Партикевич, С.Бандери, Січових Стрільців, Т.Шевченка), Цуцилів (В.Стефаника, І.Мічуріна, Л.Українки, М.Грушевського, Набережна, О.Кобилянської, Поля, Польова)</v>
          </cell>
          <cell r="S452" t="str">
            <v>Населення; Кар'єр</v>
          </cell>
        </row>
        <row r="453">
          <cell r="D453" t="str">
            <v>Цуцилів 35/10 кВ</v>
          </cell>
          <cell r="G453" t="str">
            <v>Перерісль</v>
          </cell>
          <cell r="P453">
            <v>1375</v>
          </cell>
          <cell r="R453" t="str">
            <v>Лісна Тарновиця (Біля річки, Бурачинка, В.Стефаника, В.Стуса, Залізнична, І.Мазепи, І.Франка, Л.Українки, М.Грушевського, М.Підгірянки, Новопроектна, О.Довбуша, О.Кобилянської, П.Полуботка, Р.Шухевича, Роксолани, С.Бандери, С.Галечко, С.Петлюри, Січових Стрільців, Т.Шевченка, Тиха), Перерісль (В.Стуса, Горобина, Данилюка, І.Богуна, М.Грушевського, Молодіжна, Нова, Павлівська, Павлівський, Промислова, С.Бандери, Січових Стрільців, Т.Шевченка), Цуцилів (Б.Хмельницького, Братів Бойчуків, В.Стефаника, Залізнична, І.Мічуріна, І.Франка, Л.Українки, Липова, М.Грушевського, Миру, Набережна, Нова, Новопроектна, Новопроектний, Петровських Братів, Польова, Р.Шухевича, С.Бандери, Т.Шевченка)</v>
          </cell>
          <cell r="S453" t="str">
            <v>Населення</v>
          </cell>
        </row>
        <row r="454">
          <cell r="D454" t="str">
            <v>Цуцилів 35/10 кВ</v>
          </cell>
          <cell r="G454" t="str">
            <v>ТП-30-468</v>
          </cell>
          <cell r="P454">
            <v>263</v>
          </cell>
          <cell r="R454" t="str">
            <v>Тисменичани (Б.Хмельницького, Буковина, В.Стефаника, Заріцька, Заріччя, І.Франка, Колгоспна, Лукача Любомира, Набережна, П.Тичини, Р.Шухевича, Січових Стрільців, Ю.Гагаріна)</v>
          </cell>
          <cell r="S454" t="str">
            <v>Населення</v>
          </cell>
        </row>
        <row r="455">
          <cell r="D455" t="str">
            <v>Цуцилів 35/10 кВ</v>
          </cell>
          <cell r="G455" t="str">
            <v>Тисменичани</v>
          </cell>
          <cell r="P455">
            <v>1221</v>
          </cell>
          <cell r="R455" t="str">
            <v>Камінне (Б.Хмельницького, Біля фігури, В.Винниченка, В.Івасюка, В.Стуса, За Приймаком, Запоточина, І.Мазепи, І.Франка, Лісова, Лукавець, Січових Стрільців, Стримба, Ю.Шкрумеляка), Тисменичани (А.Шептицького, Б.Хмельницького, В.Івасюка, В.Стуса, Горі, Заболоття, Заводська, Заріцька, Заріччя, І.Котляревського, Козацька, Костюка, Л.Українки, Лукача Любомира, М.Грушевського, Молодіжна, Набережна, Незалежності, Нова, О.Довбуша, П.Сагайдачного, Романа Шимановського, С.Руднєва, Т.Шевченка, Темна, Тракторна, Українська, 40-річчя Перемоги), Волосів (С.Бандери)</v>
          </cell>
          <cell r="S455" t="str">
            <v>Населення, котельні, насосна станція</v>
          </cell>
        </row>
        <row r="456">
          <cell r="D456" t="str">
            <v>Снятин 110/35/10 кВ</v>
          </cell>
          <cell r="G456" t="str">
            <v>Осланка</v>
          </cell>
          <cell r="P456">
            <v>6</v>
          </cell>
          <cell r="R456" t="str">
            <v>Снятин (Біля саду, М.Гоголя), Стецева (Цопинка)</v>
          </cell>
          <cell r="S456" t="str">
            <v>Свиноферма; сокочавильний цех</v>
          </cell>
        </row>
        <row r="457">
          <cell r="D457" t="str">
            <v>Снятин 110/35/10 кВ</v>
          </cell>
          <cell r="G457" t="str">
            <v>Буковина</v>
          </cell>
          <cell r="P457">
            <v>94</v>
          </cell>
          <cell r="R457" t="str">
            <v>Снятин (М.Гоголя, Н.Яремчука)</v>
          </cell>
          <cell r="S457" t="str">
            <v>Населення, малі підприємства, психоневрологічний інтернат, пекарня</v>
          </cell>
        </row>
        <row r="458">
          <cell r="D458" t="str">
            <v>Снятин 110/35/10 кВ</v>
          </cell>
          <cell r="G458" t="str">
            <v>Кулачин</v>
          </cell>
          <cell r="P458">
            <v>3</v>
          </cell>
          <cell r="R458" t="str">
            <v>Снятин (Широка)</v>
          </cell>
          <cell r="S458" t="str">
            <v xml:space="preserve"> ТОВ "СНЯТИНСЬКА ПТАХОФАБРИКА"</v>
          </cell>
        </row>
        <row r="459">
          <cell r="D459" t="str">
            <v>Снятин 110/35/10 кВ</v>
          </cell>
          <cell r="G459" t="str">
            <v>Репродуктор</v>
          </cell>
          <cell r="P459">
            <v>1</v>
          </cell>
          <cell r="R459" t="str">
            <v>Снятин (М.Гоголя)</v>
          </cell>
          <cell r="S459" t="str">
            <v>Птахофабрика ТзОВ Варто</v>
          </cell>
        </row>
        <row r="460">
          <cell r="D460" t="str">
            <v>Снятин 110/35/10 кВ</v>
          </cell>
          <cell r="G460" t="str">
            <v>ПФС</v>
          </cell>
          <cell r="P460">
            <v>3</v>
          </cell>
          <cell r="R460" t="str">
            <v>Снятин (М.Гоголя, Н.Яремчука)</v>
          </cell>
          <cell r="S460" t="str">
            <v>Водокачка</v>
          </cell>
        </row>
        <row r="461">
          <cell r="D461" t="str">
            <v>Снятин 110/35/10 кВ</v>
          </cell>
          <cell r="G461" t="str">
            <v>Покуття</v>
          </cell>
          <cell r="P461">
            <v>765</v>
          </cell>
          <cell r="R461" t="str">
            <v>Потічок (Б.Хмельницького, В.Стефаника, І.Франка, Незалежності, О.Кобилянської), Снятин (Б.Хмельницького, В.Винниченка, В.Стефаника, В.Чорновола, Вишнева, Воєводи Коснятина, Д.Галицького, Захисників України, І.Богуна, І.Мазепи, І.Мічуріна, М.Черемшини, Марти Вєцької, Микулинська, Миру, Млинська, Молодіжна, Нова, О.Довбуша, Покутська, Польова, Садова, Т.Шевченка, Трудова, 1 Грудня)</v>
          </cell>
          <cell r="S461" t="str">
            <v xml:space="preserve"> Школа; МТФ; АТС; населення, водоканал</v>
          </cell>
        </row>
        <row r="462">
          <cell r="D462" t="str">
            <v>Снятин 110/35/10 кВ</v>
          </cell>
          <cell r="G462" t="str">
            <v>Інкубатор</v>
          </cell>
          <cell r="P462">
            <v>1</v>
          </cell>
          <cell r="R462" t="str">
            <v>Снятин (М.Гоголя)</v>
          </cell>
          <cell r="S462" t="str">
            <v>Птахофабрика ТзОВ Варто</v>
          </cell>
        </row>
        <row r="463">
          <cell r="D463" t="str">
            <v>Стецева 35/10 кВ</v>
          </cell>
          <cell r="G463" t="str">
            <v>Стецева</v>
          </cell>
          <cell r="P463">
            <v>413</v>
          </cell>
          <cell r="R463" t="str">
            <v>Стецева (Верховинська, І.Франка, М.Горького, Миру, Молодіжна, Незалежності, О.Кобилянської, П.Сагайдачного, Польова, Січових Стрільців), Стецівка (Панська, Польова, Т.Шевченка)</v>
          </cell>
          <cell r="S463" t="str">
            <v>Населення</v>
          </cell>
        </row>
        <row r="464">
          <cell r="D464" t="str">
            <v>Стецева 35/10 кВ</v>
          </cell>
          <cell r="G464" t="str">
            <v>Підвисока</v>
          </cell>
          <cell r="P464">
            <v>234</v>
          </cell>
          <cell r="R464" t="str">
            <v>Підвисоке (В.Чорновола, О.Довбуша, О.Довженка, Січових Стрільців, Т.Шевченка), Стецева (І.Франка, Миру, Молодіжна, Русівська, Січових Стрільців)</v>
          </cell>
          <cell r="S464" t="str">
            <v>Населення, резервуари чистої води</v>
          </cell>
        </row>
        <row r="465">
          <cell r="D465" t="str">
            <v>Стецева 35/10 кВ</v>
          </cell>
          <cell r="G465" t="str">
            <v>Русів</v>
          </cell>
          <cell r="P465">
            <v>786</v>
          </cell>
          <cell r="R465" t="str">
            <v>Підвисоке (Б.Хмельницького, В.Стефаника, І.Франка, Л.Мартовича, Л.Українки, М.Грушевського, М.Черемшини, Миру, Московська, Незалежності, О.Довженка, О.Кобилянської, П.Бигара, Перемоги, Підгірна, Польова, Січових Стрільців, Т.Шевченка, У.Кармелюка), Русів (Академіка С.Корольова, І.Франка, Л.Українки, М.Грушевського), Стецева (Верховинська, Заокіп, І.Франка, Січових Стрільців)</v>
          </cell>
          <cell r="S465" t="str">
            <v>Населення</v>
          </cell>
        </row>
        <row r="466">
          <cell r="D466" t="str">
            <v>Стецева 35/10 кВ</v>
          </cell>
          <cell r="G466" t="str">
            <v>Красноставці</v>
          </cell>
          <cell r="P466">
            <v>851</v>
          </cell>
          <cell r="R466" t="str">
            <v>Задубрівці (Б.Хмельницького, Лісова, М.Грушевського, Н.Кобринської), Красноставці (В.Стефаника, В.Чорновола, Квіткова, Л.Українки, М.Черемшини, Повстанців, С.Бандери, Січових Стрільців, Т.Шевченка, У.Кармелюка), Русів (Ахтемійчука, Б.Хмельницького, Берегового, В.Касіяна, В.Стефаника, Виноградників, Захисників України, Київська, Л.Мартовича, М.Грушевського, М.Черемшини, Марії Дідух, Мигаля, Молодіжна, О.Кошового, Остафійчука, Плав'юка, Січових Стрільців, Т.Шевченка, Федорака, Шовкопляса, Ю.Гагаріна, Я.Галана)</v>
          </cell>
          <cell r="S466" t="str">
            <v>Населення</v>
          </cell>
        </row>
        <row r="467">
          <cell r="D467" t="str">
            <v>Стецева 35/10 кВ</v>
          </cell>
          <cell r="G467" t="str">
            <v>Комбікормовий завод</v>
          </cell>
          <cell r="P467">
            <v>327</v>
          </cell>
          <cell r="R467" t="str">
            <v>Потічок (Дружби, І.Мічуріна, Київська, Л.Мартовича, Л.Українки, М.Грушевського, М.Сав'юк, М.Черемшини, Миру, Незалежності, Просфпілкова, Р.Худяка, Січових Стрільців, Т.Шевченка, Українська, Шумків)</v>
          </cell>
          <cell r="S467" t="str">
            <v>Населення</v>
          </cell>
        </row>
        <row r="468">
          <cell r="D468" t="str">
            <v>Стецева 35/10 кВ</v>
          </cell>
          <cell r="G468" t="str">
            <v>Фруктосховище</v>
          </cell>
          <cell r="P468">
            <v>548</v>
          </cell>
          <cell r="R468" t="str">
            <v>Стецева (Академіка С.Корольова, Б.Бучиків, Б.Лепкого, Б.Стефураків, В.Стефаника, В.Стуса, Верховинська, Вигінь, Глинище, І.Мазепи, М.Грушевського, Н.Кобринської, О.Кобилянської, П.Сагайдачного, Печенівська, Т.Шевченка, Татарський вивіз, Цопинка, Чоканка, Янки Купала)</v>
          </cell>
          <cell r="S468" t="str">
            <v>Населення</v>
          </cell>
        </row>
        <row r="469">
          <cell r="D469" t="str">
            <v>Стецева 35/10 кВ</v>
          </cell>
          <cell r="G469" t="str">
            <v>Острів</v>
          </cell>
          <cell r="P469">
            <v>261</v>
          </cell>
          <cell r="R469" t="str">
            <v>Стецева (Б.Хмельницького, В.Стуса, І.Мазепи, Л.Українки, М.Грушевського, М.Черемшини, Незалежності, С.Бандери, Січових Стрільців, Списаний, Т.Шевченка, Янки Купала)</v>
          </cell>
          <cell r="S469" t="str">
            <v>Населення, малі підприємства, пп.М'ясодар</v>
          </cell>
        </row>
        <row r="470">
          <cell r="D470" t="str">
            <v>ТП-ГЕС 35/10 кВ</v>
          </cell>
          <cell r="G470" t="str">
            <v>Чайка</v>
          </cell>
          <cell r="P470">
            <v>44</v>
          </cell>
          <cell r="R470" t="str">
            <v>Снятин (Кулачинська, Л.Українки, Т.Шевченка, Широка)</v>
          </cell>
          <cell r="S470" t="str">
            <v>АЗС; приватні підприємства</v>
          </cell>
        </row>
        <row r="471">
          <cell r="D471" t="str">
            <v>ТП-ГЕС 35/10 кВ</v>
          </cell>
          <cell r="G471" t="str">
            <v>Басейн</v>
          </cell>
          <cell r="P471">
            <v>49</v>
          </cell>
          <cell r="R471" t="str">
            <v>Снятин (Завалівська, Заводська, Т.Шевченка)</v>
          </cell>
          <cell r="S471" t="str">
            <v>ТзОВ "Захід"; цегельний завод</v>
          </cell>
        </row>
        <row r="472">
          <cell r="D472" t="str">
            <v>ТП-ГЕС 35/10 кВ</v>
          </cell>
          <cell r="G472" t="str">
            <v>Потічок</v>
          </cell>
          <cell r="P472">
            <v>158</v>
          </cell>
          <cell r="R472" t="str">
            <v>Снятин (Заводська, І.Андрусяка, Кобринських, Н.Кобринської, Т.Шевченка)</v>
          </cell>
          <cell r="S472" t="str">
            <v>ТзОВ "Лідер VTM"</v>
          </cell>
        </row>
        <row r="473">
          <cell r="D473" t="str">
            <v>ТП-ГЕС 35/10 кВ</v>
          </cell>
          <cell r="G473" t="str">
            <v>Промкомбінат</v>
          </cell>
          <cell r="P473">
            <v>386</v>
          </cell>
          <cell r="R473" t="str">
            <v>Снятин (Валова, Воєводи Коснятина, Героїв Євромайдану, Героїв Небесної Сотні, Гірна, Довгана Ярослава, Зелена, І.Андрусяка, Кобринських, М.Грушевського, Н.Кобринської, Надпрутна, О.Плешкан, Січових Стрільців, Т.Шевченка, Хроновича)</v>
          </cell>
          <cell r="S473" t="str">
            <v>Швейна фабрика; пилорама</v>
          </cell>
        </row>
        <row r="474">
          <cell r="D474" t="str">
            <v>ТП-ГЕС 35/10 кВ</v>
          </cell>
          <cell r="G474" t="str">
            <v>Орелець</v>
          </cell>
          <cell r="P474">
            <v>1592</v>
          </cell>
          <cell r="R474" t="str">
            <v>Будилів (Виноградна, М.Грушевського, Ярова), Будилів (Виноградна, Вишнева, Горіхова, Дружби, І.Франка, Кадуби, М.Грушевського, М.Черемшини, Майданських, Молодіжна, Нова, Підгірна, Прутна, Т.Шевченка, Українська), Вовчківці (Зелена), Орелець (В.Равлюка, В.Стефаника, І.Франка, Л.Українки, Надпрутна, Незалежності, Січових Стрільців, Т.Шевченка, Українська), Снятин (Берегова, В.Стефаника, Микулинська, Нова, Річна, Трудова, Ясенівець), Тулова (В.Костащука, В.Чорновола, Виноградна, Горбасівка, Горішня, Гостинець, Дружби, І.Франка, Костащуків, Л.Українки, Нова, Плешкана, Т.Шевченка, Толока), Устя (І.Франка, Ірчана, Липівка, М.Грушевського, Молодіжна, Надпрутянська, Порайка, Т.Шевченка, Української Єдності)</v>
          </cell>
          <cell r="S474" t="str">
            <v xml:space="preserve">УТОС; населення, фермерське господарство "Молочний світанок", сільськогосподарське товариство з обмеженою відповідальністю "Родник Плюс" </v>
          </cell>
        </row>
        <row r="475">
          <cell r="D475" t="str">
            <v>ТП-ГЕС 35/10 кВ</v>
          </cell>
          <cell r="G475" t="str">
            <v>Видинів</v>
          </cell>
          <cell r="P475">
            <v>75</v>
          </cell>
          <cell r="R475" t="str">
            <v>Запруття (Південна), Снятин (Микулинська), Хутір-Будилів (Космонавтів, М.Лисенка)</v>
          </cell>
          <cell r="S475" t="str">
            <v xml:space="preserve">Населення; Ферма </v>
          </cell>
        </row>
        <row r="476">
          <cell r="D476" t="str">
            <v>ТП-ГЕС 35/10 кВ</v>
          </cell>
          <cell r="G476" t="str">
            <v>Драгасимів</v>
          </cell>
          <cell r="P476">
            <v>154</v>
          </cell>
          <cell r="R476" t="str">
            <v>Горішнє Залуччя, Долішнє Залуччя (Бараки, Заводська, Т.Шевченка), Запруття (Запрутська, Надпрутна, Південна)</v>
          </cell>
          <cell r="S476" t="str">
            <v>Спиртзавод; населення</v>
          </cell>
        </row>
        <row r="477">
          <cell r="D477" t="str">
            <v>ТП-ГЕС 35/10 кВ</v>
          </cell>
          <cell r="G477" t="str">
            <v>Завалля</v>
          </cell>
          <cell r="P477">
            <v>498</v>
          </cell>
          <cell r="R477" t="str">
            <v>Завалля (В.Чорновола, Вал, Вальний, Долинська, І.Франка, Лугова, Млинська, Надпрутна, Перемоги, Січових Стрільців, Т.Шевченка, Храпківська, Черемошська), Запруття (Запрутська), Снятин (І.Андрусяка)</v>
          </cell>
          <cell r="S477" t="str">
            <v>Населення</v>
          </cell>
        </row>
        <row r="478">
          <cell r="D478" t="str">
            <v>Побережжя 35/10 кВ</v>
          </cell>
          <cell r="G478" t="str">
            <v>Водозабір</v>
          </cell>
          <cell r="P478">
            <v>17</v>
          </cell>
          <cell r="R478" t="str">
            <v>Єзупіль (Київська), Побережжя (Київська, Київці)</v>
          </cell>
          <cell r="S478" t="str">
            <v>Населення</v>
          </cell>
        </row>
        <row r="479">
          <cell r="D479" t="str">
            <v>Побережжя 35/10 кВ</v>
          </cell>
          <cell r="G479" t="str">
            <v>Теплиці-1</v>
          </cell>
          <cell r="P479">
            <v>1</v>
          </cell>
          <cell r="R479" t="str">
            <v>Побережжя (Т.Шевченка)</v>
          </cell>
          <cell r="S479" t="str">
            <v>Теплиці</v>
          </cell>
        </row>
        <row r="480">
          <cell r="D480" t="str">
            <v>Побережжя 35/10 кВ</v>
          </cell>
          <cell r="G480" t="str">
            <v>Квіткове</v>
          </cell>
          <cell r="P480">
            <v>762</v>
          </cell>
          <cell r="R480" t="str">
            <v>Ганнусівка (Володимира Великого, Гарасимюка, Горбова, Заводська, Замлинська, Зелена, І.Франка, Козогонів, Л.Мартовича, Л.Українки, Липнева, Миру, Молодіжна, Незалежності, Паркулабів, Підгірна, Сонячна, Т.Шевченка, Ю.Гагаріна, Яструбці, 17 Вересня), Добровляни (І.Франка, Т.Шевченка), Єзупіль (Київська), Майдан (Незалежності), Побережжя (Б.Хмельницького, Заводська, Київська, Незалежності, Т.Шевченка, Шкільна), Радча (Гончара), Узин (В.Івасюка, Гірська, І.Франка, Колгоспна, Л.Українки, Лісова, Молодіжна, Нова, Т.Шевченка, Устинських, Церковна, 17 Вересня, 40-річчя Перемоги), Добровляни (І.Франка)</v>
          </cell>
          <cell r="S480" t="str">
            <v>Населення, пекарня</v>
          </cell>
        </row>
        <row r="481">
          <cell r="D481" t="str">
            <v>Побережжя 35/10 кВ</v>
          </cell>
          <cell r="G481" t="str">
            <v>Теплиці-2</v>
          </cell>
          <cell r="P481">
            <v>1</v>
          </cell>
          <cell r="R481" t="str">
            <v>Побережжя (Т.Шевченка)</v>
          </cell>
          <cell r="S481" t="str">
            <v>Теплиці</v>
          </cell>
        </row>
        <row r="482">
          <cell r="D482" t="str">
            <v>Побережжя 35/10 кВ</v>
          </cell>
          <cell r="G482" t="str">
            <v>Школа</v>
          </cell>
          <cell r="P482">
            <v>431</v>
          </cell>
          <cell r="R482" t="str">
            <v>Ганнусівка (Замлинська), Побережжя (Т.Шевченка), Побережжя (Б.Лепкого, Б.Хмельницького, В.Стуса, Дністровська, І.Франка, Колгоспна, Короля Данила, Л.Українки, М.Грушевського, Набережна, Нова, Перуцького, С.Бандери, С.Височана, Т.Шевченка)</v>
          </cell>
          <cell r="S482" t="str">
            <v>Населення</v>
          </cell>
        </row>
        <row r="483">
          <cell r="D483" t="str">
            <v>Птахофабрика 35/10 кВ</v>
          </cell>
          <cell r="G483" t="str">
            <v>Інкубаторій-1</v>
          </cell>
          <cell r="P483">
            <v>1</v>
          </cell>
          <cell r="R483" t="str">
            <v>Загвіздя (Підгірка)</v>
          </cell>
          <cell r="S483" t="str">
            <v>Птахофабрика</v>
          </cell>
        </row>
        <row r="484">
          <cell r="D484" t="str">
            <v>Птахофабрика 35/10 кВ</v>
          </cell>
          <cell r="G484" t="str">
            <v>Госп.двір</v>
          </cell>
          <cell r="P484">
            <v>1039</v>
          </cell>
          <cell r="R484" t="str">
            <v>Загвіздя (Берегова, Березова, Вербова, І.Франка, Л.Українки, Ленкавського, Липова, Липова-Осада, Нова, П.Сагайдачного, Підгірка, Підгірна, Січових Стрільців, Т.Шевченка, Ю.Гагаріна, 1 Травня), Підлісся (Б.Хмельницького, В.Івасюка, В.Стефаника, Весняна, Гори, Д.Галицького, Д.Яворницького, Дубницькі, Зелена, Зелений, І.Франка, Л.Українки, М.Коцюбинського, Набережна, Незалежності, О.Вишні, О.Довбуша, П.Орлика, П.Тичини, Підгірна, Польова, С.Руданського, Січових Стрільців, Спортивна, Т.Шевченка, Тиха, 22 Січня)</v>
          </cell>
          <cell r="S484" t="str">
            <v>Населення</v>
          </cell>
        </row>
        <row r="485">
          <cell r="D485" t="str">
            <v>Птахофабрика 35/10 кВ</v>
          </cell>
          <cell r="G485" t="str">
            <v>Промзона-1</v>
          </cell>
          <cell r="P485">
            <v>1</v>
          </cell>
          <cell r="R485" t="str">
            <v>Загвіздя (Підгірка)</v>
          </cell>
          <cell r="S485" t="str">
            <v>Птахофабрика</v>
          </cell>
        </row>
        <row r="486">
          <cell r="D486" t="str">
            <v>Птахофабрика 35/10 кВ</v>
          </cell>
          <cell r="G486" t="str">
            <v>Інкубаторій-2</v>
          </cell>
          <cell r="P486">
            <v>1</v>
          </cell>
          <cell r="R486" t="str">
            <v>Загвіздя (Підгірка)</v>
          </cell>
          <cell r="S486" t="str">
            <v>Птахофабрика</v>
          </cell>
        </row>
        <row r="487">
          <cell r="D487" t="str">
            <v>Птахофабрика 35/10 кВ</v>
          </cell>
          <cell r="G487" t="str">
            <v>Промзона-2</v>
          </cell>
          <cell r="P487">
            <v>1</v>
          </cell>
          <cell r="R487" t="str">
            <v>Загвіздя (Підгірка)</v>
          </cell>
          <cell r="S487" t="str">
            <v>Птахофабрика</v>
          </cell>
        </row>
        <row r="488">
          <cell r="D488" t="str">
            <v>Птахофабрика 35/10 кВ</v>
          </cell>
          <cell r="G488" t="str">
            <v>Загвіздя</v>
          </cell>
          <cell r="P488">
            <v>172</v>
          </cell>
          <cell r="R488" t="str">
            <v>Загвіздя (Берегова, Весняна, Зелена, І.Франка, Л.Українки, Ленкавського, Підгірка, Січових Стрільців, Т.Шевченка)</v>
          </cell>
          <cell r="S488" t="str">
            <v>Населення, водозабір птахофабрики</v>
          </cell>
        </row>
        <row r="489">
          <cell r="D489" t="str">
            <v>Птахофабрика 35/10 кВ</v>
          </cell>
          <cell r="G489" t="str">
            <v>ТП-29-25</v>
          </cell>
          <cell r="P489">
            <v>453</v>
          </cell>
          <cell r="R489" t="str">
            <v>Загвіздя (Берегова, Білоуса, Вишнева, Воїнів УПА, Д.Галицького, Дачі, Забудівельна, Замкнута, Заозерна, Затишна, Зелена, Квіткова, Липова, Липова-Осада, Лугова, М.Грушевського, Незалежності, Озерна, Парковий, Р.Шухевича, Рінь, С.Бандери, Січових Стрільців, Станіславська, Університетська)</v>
          </cell>
          <cell r="S489" t="str">
            <v>Населення, СЕС</v>
          </cell>
        </row>
        <row r="490">
          <cell r="D490" t="str">
            <v>Стриганці 35/10 кВ</v>
          </cell>
          <cell r="G490" t="str">
            <v>Побережжя</v>
          </cell>
          <cell r="P490">
            <v>151</v>
          </cell>
          <cell r="R490" t="str">
            <v>Ганнусівка (Замлинська), Побережжя (Зелена, О.Довбуша, Перуцького, С.Ковпака, Т.Шевченка), Стриганці (Губар, Т.Шевченка)</v>
          </cell>
          <cell r="S490" t="str">
            <v>Населення</v>
          </cell>
        </row>
        <row r="491">
          <cell r="D491" t="str">
            <v>Стриганці 35/10 кВ</v>
          </cell>
          <cell r="G491" t="str">
            <v>Рошнів</v>
          </cell>
          <cell r="P491">
            <v>832</v>
          </cell>
          <cell r="R491" t="str">
            <v>Вільшаниця (Осередок, Швабівка), Милування (Миру, Просвіти, Т.Шевченка, Шкільна), Підпечери (І.Франка), Рошнів (Бариш, Вигінь, Гостинець, Підгора, Соковиця), Стриганці (Помінки, С.Бандери, Т.Шевченка)</v>
          </cell>
          <cell r="S491" t="str">
            <v>Населення</v>
          </cell>
        </row>
        <row r="492">
          <cell r="D492" t="str">
            <v>Стриганці 35/10 кВ</v>
          </cell>
          <cell r="G492" t="str">
            <v>Стриганці</v>
          </cell>
          <cell r="P492">
            <v>376</v>
          </cell>
          <cell r="R492" t="str">
            <v>Рошнів (Гостинець), Стриганці (Гірська, І.Франка, Незалежності, Річна, Т.Шевченка, Царинка, Шкільна)</v>
          </cell>
          <cell r="S492" t="str">
            <v>Населення</v>
          </cell>
        </row>
        <row r="493">
          <cell r="D493" t="str">
            <v>Стриганці 35/10 кВ</v>
          </cell>
          <cell r="G493" t="str">
            <v>Довге</v>
          </cell>
          <cell r="P493">
            <v>283</v>
          </cell>
          <cell r="R493" t="str">
            <v>Довге (Л.Українки, Совтуса), Довге (Гірська, Дністровська, І.Франка, Л.Українки, Молодіжна, Підгірка, Річна, Т.Шевченка)</v>
          </cell>
          <cell r="S493" t="str">
            <v>Населення</v>
          </cell>
        </row>
        <row r="494">
          <cell r="D494" t="str">
            <v>Тисмениця 35/10 кВ</v>
          </cell>
          <cell r="G494" t="str">
            <v>Погоня</v>
          </cell>
          <cell r="P494">
            <v>910</v>
          </cell>
          <cell r="R494" t="str">
            <v>Погоня (Т.Шевченка), Пшеничники (Б.Хмельницького, Вербова, Загороди, Зарінок, І.Франка, Л.Українки, Лісова, Молодіжна, Петрикова, Проектна, Т.Шевченка), Тисмениця (В.Стуса, І.Богуна, К.Левицького, Л.Курбаса, М.Грушевського, Молодіжна, П.Сагайдачного), Чорнолізці (Запотічна, Колгоспна, Незалежності, Нова, Панська, Січових Стрільців, Т.Шевченка, Центральна)</v>
          </cell>
          <cell r="S494" t="str">
            <v>Населення, Психоневрологічний інтернат, ПП "Добробут ВВ", СЕС</v>
          </cell>
        </row>
        <row r="495">
          <cell r="D495" t="str">
            <v>Тисмениця 35/10 кВ</v>
          </cell>
          <cell r="G495" t="str">
            <v>Хутрова фабрика</v>
          </cell>
          <cell r="P495">
            <v>3</v>
          </cell>
          <cell r="R495" t="str">
            <v>Тисмениця (К.Левицького)</v>
          </cell>
          <cell r="S495" t="str">
            <v>Склади</v>
          </cell>
        </row>
        <row r="496">
          <cell r="D496" t="str">
            <v>Тисмениця 35/10 кВ</v>
          </cell>
          <cell r="G496" t="str">
            <v>Тисмениця</v>
          </cell>
          <cell r="P496">
            <v>2497</v>
          </cell>
          <cell r="R496" t="str">
            <v>Клубівці (І.Франка, Тисменицька), Крихівці (Садова), Тисмениця (Америка, Б.Лепкого, Б.Хмельницького, В.Івасюка, В.Стефаника, В.Чорновола, Вербова, Вільшаницька, Вірменська, Вісконта, Волосенка, Галицька, Голуба, Горбаля, Д.Галицького, Д.Січинського, Запоріжська, Зелена, І.Вишенського, І.Мазепи, І.Сірка, І.Франка, К.Левицького, Княгиницького, Кокорна, Колійова, Кушнірська, Л.Мартовича, Л.Українки, Липова, М.Підгірянки, Монастирська, Н.Яремчука, Невідомого солдата, Незалежності, О.Довженка, Островська, Отця Я.Лесіва, П.Орлика, Пільна, Поповича, Пшениківська, Рибацька, Ринок, С.Гаврилюка, С.Гулака-Артемовського, С.Крушельницької, Северина Наливайко, Серафимовича, Слобода, Т.Шевченка, Тисова, Царинка, Шевська, Ю.Федьковича, Я.Мудрого, 8 Березня)</v>
          </cell>
          <cell r="S496" t="str">
            <v>Населення, КНС, СЕС</v>
          </cell>
        </row>
        <row r="497">
          <cell r="D497" t="str">
            <v>Тисмениця 35/10 кВ</v>
          </cell>
          <cell r="G497" t="str">
            <v>Комплекс</v>
          </cell>
          <cell r="P497">
            <v>96</v>
          </cell>
          <cell r="R497" t="str">
            <v>Тисмениця (В.Стефаника, Є.Коновальця, К.Левицького, Колійова, Коломийська, Н.Яремчука, Об'їздна, Сонячна, Шевська)</v>
          </cell>
          <cell r="S497" t="str">
            <v>Населення, малі підприємства, СЕС</v>
          </cell>
        </row>
        <row r="498">
          <cell r="D498" t="str">
            <v>Тисмениця 35/10 кВ</v>
          </cell>
          <cell r="G498" t="str">
            <v>Хом'яківка</v>
          </cell>
          <cell r="P498">
            <v>444</v>
          </cell>
          <cell r="R498" t="str">
            <v>Марківці (Нивки), Марківці (Центральна), Тисмениця (К.Левицького, Н.Яремчука, Серафимовича), Хом'яківка (В.Стефаника, Володимира Великого, Гайок, Затишна, І.Франка, Княгині Ольги, Л.Українки, М.Грушевського, Молодіжна, Надрічна, Незалежності, Січових Стрільців, Т.Шевченка, Царинка)</v>
          </cell>
          <cell r="S498" t="str">
            <v>Населення</v>
          </cell>
        </row>
        <row r="499">
          <cell r="D499" t="str">
            <v>Тисмениця 35/10 кВ</v>
          </cell>
          <cell r="G499" t="str">
            <v>Клубівці</v>
          </cell>
          <cell r="P499">
            <v>1252</v>
          </cell>
          <cell r="R499" t="str">
            <v>Вільшаниця (Б.Хмельницького, Горбова, Горішня, О.Довженка, Осередок, Солониця, Т.Шевченка, Швабівка, 1 Травня), Клубівці (Б.Хмельницького, Берегова, Заводська, І.Франка, Колгоспна, Лугова, Миру, Молодіжна, Парцелядія, Польова, Семанівка, Стародорожна, Т.Шевченка, Таборищі, Федченко, Я.Євчук), Остриня (Незалежності), Підпечери (Т.Шевченка), Пшеничники (Б.Хмельницького), Тисмениця (Горбаля, Зелена, І.Мазепи, І.Сірка, Л.Курбаса, Л.Українки, М.Гоголя, М.Підгірянки, Молодіжна, Об'їздна, П.Сагайдачного, Пільна, Пшениківська, С.Височана, Серафимовича, Т.Шевченка)</v>
          </cell>
          <cell r="S499" t="str">
            <v>Населення; малі підприємства</v>
          </cell>
        </row>
        <row r="500">
          <cell r="D500" t="str">
            <v>ТП-ГЕС 35/10 кВ</v>
          </cell>
          <cell r="G500" t="str">
            <v>Снятин</v>
          </cell>
          <cell r="P500">
            <v>858</v>
          </cell>
          <cell r="R500" t="str">
            <v>Снятин (Берегова, В.Винниченка, В.Стефаника, В.Стуса, Василя Симоненка, Воєводи Коснятина, І.Андрусяка, І.Франка, Йосифа Сліпого, Касіяна, Лотоцького, Микулинська, Н.Кобринської, Набережна, Надпрутна, Незалежності, Нова, Пекарська, Р.Шухевича, С.Бандери, Січових Стрільців, Списаний, Спортова, Т.Шевченка, Театральна, Трудова, Шкільна)</v>
          </cell>
          <cell r="S500" t="str">
            <v>Населення, поліція, пожежна, ДСНС</v>
          </cell>
        </row>
        <row r="501">
          <cell r="D501" t="str">
            <v>БПФ 110/10 кВ</v>
          </cell>
          <cell r="G501" t="str">
            <v>ТП-23-220 №1</v>
          </cell>
          <cell r="P501">
            <v>989</v>
          </cell>
          <cell r="R501" t="str">
            <v>Долина (В.Чорновола, І.Котляревського, Молодіжна, Незалежності, Обліски, С.Бандери)</v>
          </cell>
          <cell r="S501" t="str">
            <v>Населення, ліцей, малі підприємства</v>
          </cell>
        </row>
        <row r="502">
          <cell r="D502" t="str">
            <v>БПФ 110/10 кВ</v>
          </cell>
          <cell r="G502" t="str">
            <v>ТП-23-179</v>
          </cell>
          <cell r="P502">
            <v>525</v>
          </cell>
          <cell r="R502" t="str">
            <v>Долина (В.Чорновола, Незалежності, С.Бандери)</v>
          </cell>
          <cell r="S502" t="str">
            <v>Населення, малі підприємства</v>
          </cell>
        </row>
        <row r="503">
          <cell r="D503" t="str">
            <v>БПФ 110/10 кВ</v>
          </cell>
          <cell r="G503" t="str">
            <v>ТП-23-18</v>
          </cell>
          <cell r="P503">
            <v>1168</v>
          </cell>
          <cell r="R503" t="str">
            <v>Долина (Б.Хмельницького, Героїв України, М.Грушевського, Незалежності, Промислова, С.Бандери, Січових Стрільців, ТОРГОВА)</v>
          </cell>
          <cell r="S503" t="str">
            <v>Населення, малі підприємства</v>
          </cell>
        </row>
        <row r="504">
          <cell r="D504" t="str">
            <v>БПФ 110/10 кВ</v>
          </cell>
          <cell r="G504" t="str">
            <v>ТП-23-17</v>
          </cell>
          <cell r="P504">
            <v>2068</v>
          </cell>
          <cell r="R504" t="str">
            <v>Долина (А.Міцкевича, Б.Хмельницького, Героїв України, М.Грушевського, Незалежності, О.Довбуша, Обліски, Привокзальна, Січових Стрільців, Т.Шевченка, ТОРГОВА)</v>
          </cell>
          <cell r="S504" t="str">
            <v>Населення, телерадіокомпанія, пошта, Укртелеком, каналізаційна насосна станція</v>
          </cell>
        </row>
        <row r="505">
          <cell r="D505" t="str">
            <v>БПФ 110/10 кВ</v>
          </cell>
          <cell r="G505" t="str">
            <v>ТП-23-49</v>
          </cell>
          <cell r="P505">
            <v>349</v>
          </cell>
          <cell r="R505" t="str">
            <v>Долина (М.Грушевського, Нафтовиків, Незалежності, С.Бандери)</v>
          </cell>
          <cell r="S505" t="str">
            <v>Населення, малі підприємства</v>
          </cell>
        </row>
        <row r="506">
          <cell r="D506" t="str">
            <v>БПФ 110/10 кВ</v>
          </cell>
          <cell r="G506" t="str">
            <v>ТП-23-220 №2</v>
          </cell>
          <cell r="P506">
            <v>0</v>
          </cell>
          <cell r="R506" t="str">
            <v>Долина</v>
          </cell>
          <cell r="S506" t="str">
            <v>Населення, ліцей, малі підприємства</v>
          </cell>
        </row>
        <row r="507">
          <cell r="D507" t="str">
            <v>Брочків 35/6 кВ</v>
          </cell>
          <cell r="G507" t="str">
            <v>ТП-23-176</v>
          </cell>
          <cell r="P507">
            <v>1729</v>
          </cell>
          <cell r="R507" t="str">
            <v>Долина (А.Міцкевича, А.Шептицького, В.Винниченка, В.Івасюка, В.Пачовського, В.Романюка, Дарлиці, Замкова, Затишна, Західна, І.Франка, Лаврищева, Лопатинського, Нафтовиків, Обліски, П.Мирного, ПІВДЕННА, Р.Шухевича, Садова, Смерекова, Томашівського), Мала Тур'я (А.Шептицького, Авангард, Автомобіліст, Б.Хмельницького, Бойківська, В.Стефаника, В.Стуса, Верховинця, Героїв України, Голка, Дачна, Долинська, Дружба, Дружби, Едельвейс, Ентузіаст, Ентузіастів, Зелена, І.Сірка, І.Франка, Калинова, Карпати, Карпатська, Квітнева, Козацька, Комунальник, Комунальників, Липова, Лісова, Малотур'янська, Мирна, Молодіжна, Незалежності, Нова, П.Дорошенка, П.Сагайдачного, Пилипченка, Полуванки, Пролісок, Садова, Стрілецька, Стрілецький, Т.Шевченка, Труша, Турянська, Чертежик), Оболоння (Бабієва гора, Букова, Вовча гора, Л.Українки, Лісна, Миру, Підзапуст)</v>
          </cell>
          <cell r="S507" t="str">
            <v>Населення</v>
          </cell>
        </row>
        <row r="508">
          <cell r="D508" t="str">
            <v>Брочків 35/6 кВ</v>
          </cell>
          <cell r="G508" t="str">
            <v>ТП-23-222</v>
          </cell>
          <cell r="P508">
            <v>837</v>
          </cell>
          <cell r="R508" t="str">
            <v>Долина (В.Романюка, В.Чорновола, Молодіжна, Незалежності, Обліски), Мала Тур'я (Біля телевишки, В.Чорновола, Л.Українки, Незалежності, Полуванки, Пуделко)</v>
          </cell>
          <cell r="S508" t="str">
            <v>Населення, РРС, гуртожиток "Ватра"</v>
          </cell>
        </row>
        <row r="509">
          <cell r="D509" t="str">
            <v>Брочків 35/6 кВ</v>
          </cell>
          <cell r="G509" t="str">
            <v>ТП-23-579</v>
          </cell>
          <cell r="P509">
            <v>198</v>
          </cell>
          <cell r="R509" t="str">
            <v>Долина (Б.Хмельницького, Брочківська, І.Котляревського, Л.Українки, Нафтовиків, Промислова, Тупікова)</v>
          </cell>
          <cell r="S509" t="str">
            <v>ЖБіК, прокуратура</v>
          </cell>
        </row>
        <row r="510">
          <cell r="D510" t="str">
            <v>Брочків 35/6 кВ</v>
          </cell>
          <cell r="G510" t="str">
            <v>ТП-23-179</v>
          </cell>
          <cell r="P510">
            <v>0</v>
          </cell>
          <cell r="R510" t="str">
            <v>Долина</v>
          </cell>
          <cell r="S510" t="str">
            <v>Населення, малі підприємства</v>
          </cell>
        </row>
        <row r="511">
          <cell r="D511" t="str">
            <v>Струтин 35/10/6 кВ</v>
          </cell>
          <cell r="G511" t="str">
            <v>Погорілець</v>
          </cell>
          <cell r="P511">
            <v>2200</v>
          </cell>
          <cell r="R511" t="str">
            <v>Ілемня (В.Стуса, В.Чапаєва, В.Чорновола, Вишне поле, Город, Гуцульська, Дружби, І.Мазепи, І.Франка, Княжа, Княжна, Колгоспна, Лугова, Набережна, Польова, Т.Шевченка), Липовиця (В.Сухомлинського, Гірська, Зруби, І.Франка, Котовець, М.Грушевського, Мечище, Мичище, Полянка, Т.Шевченка, Толочина, Черешенька, Чертежі, Шкільна), Луги (В.Стефаника, Виробнича, Високий беріг, Дружби, Єдності, Зарічна, Затишна, Зелена, І.Франка, Ілемнянська, Л.Глібова, М.Грушевського, Молодіжна, Набережна, Незалежності, Перемоги, Селянська, Т.Шевченка, Туристична, Юрово), Підсухи (Дружби, Зарічна, Сигла), Погорілець (Зелена, Миру), Спас (Біля лісництва, Героїв Майдану, Город, Залушка, Зарічна, Колгоспна, М.Грушевського, Миру, Січових Стрільців, Т.Шевченка), Суходіл (І.Франка, Л.Українки, Панська, Т.Шевченка)</v>
          </cell>
          <cell r="S511" t="str">
            <v>Населення, малі підприємства</v>
          </cell>
        </row>
        <row r="512">
          <cell r="D512" t="str">
            <v>Струтин 35/10/6 кВ</v>
          </cell>
          <cell r="G512" t="str">
            <v>Спас</v>
          </cell>
          <cell r="P512">
            <v>1785</v>
          </cell>
          <cell r="R512" t="str">
            <v>Грабів (Заближний, І.Франка, Кичерка, Л.Українки, Молодіжна, О.Довбуша, Січових Стрільців, Т.Шевченка, Яреми), Іванівка (Т.Шевченка), Крива (Лісова), Лоп'янка (Верпола, Героїв України, Долинська, Лаз, Лісова, Молодіжна, Підкичера, Т.Шевченка, Шевцова), Спас (В.Чорновола, Героїв Майдану, Джерельна, Зарічна, І.Франка, Колгоспна, Л.Українки, М.Грушевського, Миру, Молодіжна, О.Пушкіна, Перемоги, Січових Стрільців), Ясеновець (В.Стефаника, І.Франка, Л.Мартовича, Незалежності, Т.Шевченка, Ю.Федьковича)</v>
          </cell>
          <cell r="S512" t="str">
            <v>Населення, малі підприємства</v>
          </cell>
        </row>
        <row r="513">
          <cell r="D513" t="str">
            <v>Струтин 35/10/6 кВ</v>
          </cell>
          <cell r="G513" t="str">
            <v>Цінева</v>
          </cell>
          <cell r="P513">
            <v>444</v>
          </cell>
          <cell r="R513" t="str">
            <v>Іванівка (В.Стефаника, І.Франка, Л.Українки, М.Грушевського, Молодіжна, Н.Яремчука, Незалежності, О.Кобилянської, Сигли, Січових Стрільців, Т.Шевченка, Ю.Федьковича), Спас (Січових Стрільців), Ясеновець (В.Стуса, Л.Українки, М.Коцюбинського, Молодіжна, Н.Яремчука, Незалежності, Січових Стрільців, Широка)</v>
          </cell>
          <cell r="S513" t="str">
            <v>Населення, малі підприємства</v>
          </cell>
        </row>
        <row r="514">
          <cell r="D514" t="str">
            <v>Струтин 35/10/6 кВ</v>
          </cell>
          <cell r="G514" t="str">
            <v>Плиточний</v>
          </cell>
          <cell r="P514">
            <v>985</v>
          </cell>
          <cell r="R514" t="str">
            <v>Рожнятів (Бескидська, Будівельників, Д.Вітовського, І.Мазепи, І.Франка, Л.Українки, М.Коцюбинського, М.Рильського, О.Довбуша, Торгова, Шкільна, 1 Травня, 16 Липня), Цінева (А.Шептицького, В.Івасюка, В.Стефаника, В.Стуса, Володимира Великого, Грицишина, Деменська, Дмитра Штанька, Догомінської, Є.Коновальця, Залужна, І.Вагилевича, І.Вільде, І.Котляревського, І.Мазепи, І.Франка, Качали, Княгині Ольги, Кобринського, Крип'якевича, Л.Українки, М.Грушевського, М.Драгоманова, М.Коцюбинського, Миколи Вовчука, Миру, Молодіжна, Незалежності, О.Довбуша, О.Кобилянської, П.Дорошенка, П.Мирного, Підгір'янки, Р.Шухевича, Романишина, С.Бандери, С.Крушельницької, Сад, Січових Стрільців, Сойки, Т.Шевченка, Хортіва)</v>
          </cell>
          <cell r="S514" t="str">
            <v>Населення, АТС, СЕС "Ековат Плюс", ТзОВ "Керамзес", ТОВ "Оператор ГТС України", ТзОВ "Агрокомпанія Копійка", приватні підприємства</v>
          </cell>
        </row>
        <row r="515">
          <cell r="D515" t="str">
            <v>Богородчани 110/35/10 кВ</v>
          </cell>
          <cell r="G515" t="str">
            <v>ТП-19-191</v>
          </cell>
          <cell r="P515">
            <v>1261</v>
          </cell>
          <cell r="R515" t="str">
            <v>Богородчани (За Обїздною дорогою, Масив об'їздна, Польова, Садова, Св.Анни), Забережжя (Б.Хмельницького, В.Стефаника, В.Стуса, В.Чорновола, І.Котляревського, І.Мазепи, І.Франка, Л.Семковича, Л.Українки, Лазова, Луги, Лугова, М.Грушевського, М.Черемшини, Молодіжна, О.Гірника, О.Довбуша, П.Мирного, Похівська, Слобідська, Т.Шевченка, Тисминичанська, Українська), Іваниківка (Б.Хмельницького, Біля Лужного, В.Івасюка, В.Стефаника, В.Стуса, В.Чорновола, Виробнича, Вишнева, Г.Сковороди, Галицька, Гонти, Д.Галицького, Джерельна, Зарічна, Зелена, Зоряна, І.Котляревського, І.Франка, Квіткова, Князюка, Козака, Корчменна, Л.Українки, Лисецька, М.Коцюбинського, М.Підгірянки, М.Черемшини, Меморіальна, Молодіжна, Н.Яремчука, Набережна, Незалежності, Нова, О.Довбуша, О.Кобилянської, П.Дорошенка, П.Мирного, П.Сагайдачного, Польова, Похівська, Прикарпатська, Просвіти, Радчанська, С.Бандери, С.Кондратчука, Сад, Садова, Сенича, Сонячна, Т.Шевченка, У.Кармелюка, Фестивальна, Шкільна), Похівка (Новобудови, Т.Шевченка), Радча (Іваниківська), Старі Богородчани</v>
          </cell>
          <cell r="S515" t="str">
            <v>Населення ; СГВК ім. "І.Франка", водозабір</v>
          </cell>
        </row>
        <row r="516">
          <cell r="D516" t="str">
            <v>Богородчани 110/35/10 кВ</v>
          </cell>
          <cell r="G516" t="str">
            <v>ТП-19-402</v>
          </cell>
          <cell r="P516">
            <v>360</v>
          </cell>
          <cell r="R516" t="str">
            <v>Богородчани (Галицька, Незалежності, О.Гірника, Січових Стрільців), Богородчани (В.Стефаника, В.Стуса, Газовиків, Газовиків бічна, Галицька, За ЦРЛ, Короля Данила, Масив об'їздна, Незалежності, О.Гірника, Об'їздна, Січових Стрільців, Т.Шевченка)</v>
          </cell>
          <cell r="S516" t="str">
            <v>Населення, малі підприємства</v>
          </cell>
        </row>
        <row r="517">
          <cell r="D517" t="str">
            <v>Богородчани 110/35/10 кВ</v>
          </cell>
          <cell r="G517" t="str">
            <v>ТП-19-349</v>
          </cell>
          <cell r="P517">
            <v>2114</v>
          </cell>
          <cell r="R517" t="str">
            <v>Богородчани ( Мііська Гора, Б.Хмельницького, Зелена, І.Миколайчука, Я.Мудрого), Глибівка (Зелена, І.Франка, Прикарпатська, Січових Стрільців, Т.Шевченка), Глибоке (Будівельна, І.Франка, Л.Українки, Миру, Молодіжна, П.Сагайдачного, Січових Стрільців, Т.Шевченка, Я.Мудрого), Гринівка (Б.Яцківа), Лесівка (Л.Українки), Росільна (Карпатська, Набережна, Польова, Т.Шевченка), Саджава (Благого, І.Франка, Надрічна, Шкільна), Скобичівка (Зелена, М.Грушевського), Старі Богородчани (Б.Хмельницького, Весняна, Зелена, І.Франка, М.Грушевського, М.Черемшини, Надрічна, Січових Стрільців, Скобичівка, Старе місто), Хмелівка (Є.Коновальця, Л.Українки, М.Грушевського, Незалежності, О.Довбуша, Січових Стрільців, Т.Шевченка), Глибока</v>
          </cell>
          <cell r="S517" t="str">
            <v>Населення, малі підприємства</v>
          </cell>
        </row>
        <row r="518">
          <cell r="D518" t="str">
            <v>Богородчани 110/35/10 кВ</v>
          </cell>
          <cell r="G518" t="str">
            <v>Богородчани</v>
          </cell>
          <cell r="P518">
            <v>1440</v>
          </cell>
          <cell r="R518" t="str">
            <v>Богородчани (А.Могильницького, Б.Хмельницького, Біля РЕМ, Будівельників, В.Івасюка, В.Чорновола, Галицька, Д.Січинського, Заболотна, Зоряна, І.Миколайчука, І.Петраша, І.Франка, Крута, Л.Українки, М.Грушевського, Мартинця, масив Скобичівка, Надрічна, Новобудови, П.Сагайдачного, Паркова, Паркова бічна, Підгірська, Прикарпатська, Прикарпатська Бічна, Т.Шевченка, Тиха, 550-річчя Богородчан), Підгір'я (Біля Газкантори, За УЕГГ, І.Франка), Скобичівка (Весняна, Зелена, М.Грушевського, Сонячна), Старі Богородчани (Весняна, Зелена, М.Грушевського, Скобичівка)</v>
          </cell>
          <cell r="S518" t="str">
            <v>Населення, КНС №3</v>
          </cell>
        </row>
        <row r="519">
          <cell r="D519" t="str">
            <v>Богородчани 110/35/10 кВ</v>
          </cell>
          <cell r="G519" t="str">
            <v>ТП-19-302</v>
          </cell>
          <cell r="P519">
            <v>743</v>
          </cell>
          <cell r="R519" t="str">
            <v>Богородчани (Мочари), Гринівка (Б.Яцківа), Нивочин (В.Стефаника, Городище, Новобудови, Т.Шевченка), Скобичівка (Затишна, Критий тік, Молодіжна), Старий Лисець (Зруб, Т.Шевченка), Старі Богородчани (Бавки, Зелена, Критий тік, Лугова, Новосілка, Ринок, Світанкова, Січових Стрільців)</v>
          </cell>
          <cell r="S519" t="str">
            <v>Населення, Водозабір</v>
          </cell>
        </row>
        <row r="520">
          <cell r="D520" t="str">
            <v>Богородчани 110/35/10 кВ</v>
          </cell>
          <cell r="G520" t="str">
            <v>РП-19-3-2</v>
          </cell>
          <cell r="P520">
            <v>401</v>
          </cell>
          <cell r="R520" t="str">
            <v>Богородчани (Б.Хмельницького, Т.Шевченка, Хомишина, Я.Мудрого)</v>
          </cell>
          <cell r="S520" t="str">
            <v>Населення, РЕМ, котельня</v>
          </cell>
        </row>
        <row r="521">
          <cell r="D521" t="str">
            <v>Богородчани 110/35/10 кВ</v>
          </cell>
          <cell r="G521" t="str">
            <v>ТП-19-44</v>
          </cell>
          <cell r="P521">
            <v>1439</v>
          </cell>
          <cell r="R521" t="str">
            <v>Богородчани (Енергетиків, За Об'їздною, За Обїздною дорогою, За ЦРЛ, І.Мазепи, масив Скобичівка, Масив ЦРЛ, Об'їздна, Т.Шевченка), Саджава (Зелена, Л.Українки, Лісова, Надрічна, Т.Шевченка), Скобичівка (Зелена, Критий тік, Л.Українки, Лан, М.Грушевського, Молодіжна, Під мостом, Польова, Скобичівка, Сонячна), Старі Богородчани (Б.Хмельницького, Біля Романюка, В.Стефаника, В.Стуса, Д.Галицького, Зарічна, Зелена, І.Франка, Карпатська, Костея, Критий тік, Крута, Л.Українки, Лан, М.Грушевського, Магаса, Миру, Молодіжна, Надрічна, Новосілка, Польова, Ринок, Руднева, С.Ковпака, Світанкова, Січових Стрільців, Скобичівка, Сонячна, Т.Шевченка, Тиха)</v>
          </cell>
          <cell r="S521" t="str">
            <v>Населення; Молокозавод; малі підприємства, СЕС</v>
          </cell>
        </row>
        <row r="522">
          <cell r="D522" t="str">
            <v>Богородчани 110/35/10 кВ</v>
          </cell>
          <cell r="G522" t="str">
            <v>ТП-19-4</v>
          </cell>
          <cell r="P522">
            <v>267</v>
          </cell>
          <cell r="R522" t="str">
            <v>Богородчани (І.Петраша, Т.Шевченка, Ю.Гагаріна), Богородчани (Біля Чеської бази, В.Стефаника, Вільхова, Газовиків, Газовиків бічна, За Об'їздною, За Обїздною дорогою, Затишна, Масив об'їздна, Масив ЦРЛ, Молодіжна, Молодіжна-бічна, Незалежності, О.Гірника, Св.Анни), Горохолин Ліс (В.Чорновола), Горохолина (В.Чорновола), Жураки (Героїв України, Гірська, Лейбова Гора, С.Бандери), Підгір'я (Вільна, Діброва, Заворів), Старуня</v>
          </cell>
          <cell r="S522" t="str">
            <v>Населення, лікарня</v>
          </cell>
        </row>
        <row r="523">
          <cell r="D523" t="str">
            <v>Богородчани 110/35/10 кВ</v>
          </cell>
          <cell r="G523" t="str">
            <v>ТП-19-117</v>
          </cell>
          <cell r="P523">
            <v>1272</v>
          </cell>
          <cell r="R523" t="str">
            <v>Богородчани (Б.Хмельницького, Б.Яцківа, В.Івасюка, За УЕГГ, Миру, О.Довбуша, Паркова, Паркова бічна, Т.Шевченка, Тиха, Українська, Я.Мудрого, 550-річчя Богородчан), Микитинці (Юності), Підгір'я (Аеродром, Б.Лепкого, Біля бурової, Біля Сільгоспхімії, В.Івасюка, В.Стефаника, Вереснева, Весняна, Вільна, Володимира Витошка, Героїв Майдану, Є.Коновальця, За УЕГГ, Зарічна, Зелена, І.Франка, Капущака, Карпатська, Л.Мартовича, Л.Українки, Луги, Лугова, М.Грушевського, М.Заводовського, М.Коцюбинського, М.Підгірянки, Медова, Миру, Молодіжна, Незалежності, О.Довбуша, О.Кобилянської, П.Сагайдачного, Перемоги, Під Горбом, Підгора Долішня, Польова, Поповича, Роксолана, С.Височана, Сонячна, Т.Шевченка, Тиха, Фермерська, Царина), Старі Богородчани (Старе місто)</v>
          </cell>
          <cell r="S523" t="str">
            <v>Населення</v>
          </cell>
        </row>
        <row r="524">
          <cell r="D524" t="str">
            <v>КС-3 35/10 кВ</v>
          </cell>
          <cell r="G524" t="str">
            <v>ТП-174</v>
          </cell>
          <cell r="P524">
            <v>759</v>
          </cell>
          <cell r="R524" t="str">
            <v>Горохолина (Берегова, В.Стефаника, В.Чорновола, І.Франка, Кияка, Л.Мартовича, Першочергової забудови, Пільна, Українська, Штайнінгера), Грабовець (Бойчука, І.Франка, Козацька, Копачівка, Л.Українки, М.Грушевського, Молодіжна, Незалежності, О.Кобилянської, Р.Шухевича, Т.Шевченка, Я.Мудрого), Копачівка (М.Грушевського, Я.Мудрого)</v>
          </cell>
          <cell r="S524" t="str">
            <v>Населення, малі підприємства</v>
          </cell>
        </row>
        <row r="525">
          <cell r="D525" t="str">
            <v>КС-3 35/10 кВ</v>
          </cell>
          <cell r="G525" t="str">
            <v>ТП-74</v>
          </cell>
          <cell r="P525">
            <v>482</v>
          </cell>
          <cell r="R525" t="str">
            <v>Богородчани (І.Петраша), Богородчани (Біля Чеської бази, В.Стефаника, В.Стуса, Вишнева, Д.Січинського, І.Петраша, Лятишевського, Молодіжна, Т.Шевченка, Ясна)</v>
          </cell>
          <cell r="S525" t="str">
            <v>Населення, малі підприємства, насосна станція</v>
          </cell>
        </row>
        <row r="526">
          <cell r="D526" t="str">
            <v>КС-3 35/10 кВ</v>
          </cell>
          <cell r="G526" t="str">
            <v>ТП-307</v>
          </cell>
          <cell r="P526">
            <v>233</v>
          </cell>
          <cell r="R526" t="str">
            <v>Іваниківка (Б.Хмельницького), Похівка (В.Стуса, Дідкова, Загородна, Зарічна, Затишна, І.Котляревського, І.Франка, Л.Українки, М.Коцюбинського, М.Лисенка, Марчука, Миру, Молодіжна, Молодогвардійська, Надійний, Незалежності, Радгоспна, Садова, Т.Шевченка, Українська, Церковна, Шкільний, 1 Травня)</v>
          </cell>
          <cell r="S526" t="str">
            <v>Населення; Водозабір</v>
          </cell>
        </row>
        <row r="527">
          <cell r="D527" t="str">
            <v>КС-3 35/10 кВ</v>
          </cell>
          <cell r="G527" t="str">
            <v>ТП-181</v>
          </cell>
          <cell r="P527">
            <v>637</v>
          </cell>
          <cell r="R527" t="str">
            <v>Горохолин Ліс (В.Чорновола), Горохолина (Брукована, В.Чорновола, Загородна, Л.Українки, Левадна, Луг, Молодіжна, О.Довбуша, Т.Шевченка, Українська), Ластівці (О.Кобилянської), Старуня (О.Кобилянської)</v>
          </cell>
          <cell r="S527" t="str">
            <v>Населення, малі підприємства</v>
          </cell>
        </row>
        <row r="528">
          <cell r="D528" t="str">
            <v>Солотвино 35/10 кВ</v>
          </cell>
          <cell r="G528" t="str">
            <v>ТП-19-50</v>
          </cell>
          <cell r="P528">
            <v>2</v>
          </cell>
          <cell r="R528" t="str">
            <v>Солотвин (Т.Шевченка)</v>
          </cell>
          <cell r="S528" t="str">
            <v>Промприлад</v>
          </cell>
        </row>
        <row r="529">
          <cell r="D529" t="str">
            <v>Солотвино 35/10 кВ</v>
          </cell>
          <cell r="G529" t="str">
            <v>ТП-19-206</v>
          </cell>
          <cell r="P529">
            <v>716</v>
          </cell>
          <cell r="R529" t="str">
            <v>Раковець (А.Могильницького, Л.Українки, Молодіжна, Т.Шевченка), Солотвин (А.Могильницького, В.Івасюка, В.Стуса, Дутчина, І.Мазепи, Л.Українки, М.Шашкевича, Нова, О.Довбуша, Польова, Ропша, УБР, Ю.Федьковича)</v>
          </cell>
          <cell r="S529" t="str">
            <v>Населення; ПП "Форвуд"</v>
          </cell>
        </row>
        <row r="530">
          <cell r="D530" t="str">
            <v>Солотвино 35/10 кВ</v>
          </cell>
          <cell r="G530" t="str">
            <v>ТП-19-300</v>
          </cell>
          <cell r="P530">
            <v>402</v>
          </cell>
          <cell r="R530" t="str">
            <v>Монастирчани (Белиївка), Солотвин (Берегова, В.Стефаника, В.Чорновола, І.Котляревського, І.Франка, М.Грушевського, Мартинця, Набережна, Надбережна, Січових Стрільців, Т.Шевченка)</v>
          </cell>
          <cell r="S530" t="str">
            <v>Населення</v>
          </cell>
        </row>
        <row r="531">
          <cell r="D531" t="str">
            <v>Солотвино 35/10 кВ</v>
          </cell>
          <cell r="G531" t="str">
            <v>ТП-19-46</v>
          </cell>
          <cell r="P531">
            <v>1436</v>
          </cell>
          <cell r="R531" t="str">
            <v>Манява (Берегова, Вишенського, Зелена, І.Франка, Л.Українки, Незалежності, Сиглова, Скитова, Т.Шевченка, Тиха, 1 Гора, 2 Гора, 3 Гора), Маркова (А.Шептицького, В.Стефаника, Вербова, Гавришівка, Гавришівська, І.Франка, Княгиницького, Молодіжна, Новобудови, Під церковним, С.Бандери, Царина, 22 Січня), Солотвин (Краснопільська, Купчаківка, О.Кобилянської, С.Височана)</v>
          </cell>
          <cell r="S531" t="str">
            <v>Населення</v>
          </cell>
        </row>
        <row r="532">
          <cell r="D532" t="str">
            <v>Солотвино 35/10 кВ</v>
          </cell>
          <cell r="G532" t="str">
            <v>ТП-19-203</v>
          </cell>
          <cell r="P532">
            <v>356</v>
          </cell>
          <cell r="R532" t="str">
            <v>Солотвин (А.Шептицького, Багмут, Берегова, В.Стефаника, В.Чорновола, Замкова, І.Котляревського, І.Франка, М.Грушевського, М.Черемшини, Січових Стрільців)</v>
          </cell>
          <cell r="S532" t="str">
            <v>Насалення, лікарня</v>
          </cell>
        </row>
        <row r="533">
          <cell r="D533" t="str">
            <v>Солотвино 35/10 кВ</v>
          </cell>
          <cell r="G533" t="str">
            <v>РП-19-1</v>
          </cell>
          <cell r="P533">
            <v>387</v>
          </cell>
          <cell r="R533" t="str">
            <v>Кривець (Б.Хмельницького, І.Мазепи, І.Франка, М.Грушевського), Раковець (В.Стуса, І.Франка), Солотвин (А.Шептицького, Багмут, Борода, Замкова, Івана Чмоли, Краснопільська, Купчаківка, М.Грушевського, М.Євенко, Молодіжна, О.Кобилянської, С.Височана, Січових Стрільців, Хміль)</v>
          </cell>
          <cell r="S533" t="str">
            <v>Населення</v>
          </cell>
        </row>
        <row r="534">
          <cell r="D534" t="str">
            <v>Солотвино 35/10 кВ</v>
          </cell>
          <cell r="G534" t="str">
            <v>Бабче</v>
          </cell>
          <cell r="P534">
            <v>1270</v>
          </cell>
          <cell r="R534" t="str">
            <v>Бабче (Біля Полагни, Буківське, В.Чорновола, Верхова, Винниківська, Гайова, І.Франка, Л.Українки, М.Грушевського, Молодіжна, Надрічна, Незалежності, Починківська, Р.Шухевича, С.Бандери, Січових Стрільців, Т.Шевченка, Українська), Маркова (Бовсунецька, Буківська, В.Стуса, І.Франка, Л.Українки, М.Грушевського, С.Петлюри, Січових Стрільців, Соляних бань, Т.Шевченка, Тиха), Солотвин (І.Котляревського)</v>
          </cell>
          <cell r="S534" t="str">
            <v>Населення</v>
          </cell>
        </row>
        <row r="535">
          <cell r="D535" t="str">
            <v>Солотвино 35/10 кВ</v>
          </cell>
          <cell r="G535" t="str">
            <v>ТП-19-319</v>
          </cell>
          <cell r="P535">
            <v>1168</v>
          </cell>
          <cell r="R535" t="str">
            <v>Горохолин Ліс (В.Чорновола), Горохолина (В.Чорновола, Українська), Жураки (Героїв України, Гора, С.Бандери), Ластівці (В.Чорновола, Красна, Л.Українки, Молодіжна, О.Кобилянської), Старуня (В.Стефаника, В.Чорновола, Грицівська, Грібки, Ділок, Загора, Заділля, І.Франка, Красна, Л.Українки, Ластівці, Лукавець, М.Черемшини, Миру, Молодіжна, Набережна, О.Кобилянської, С.Лукача, Солонець, Т.Шевченка, Травнева)</v>
          </cell>
          <cell r="S535" t="str">
            <v>Населення; малі підприємства</v>
          </cell>
        </row>
        <row r="536">
          <cell r="D536" t="str">
            <v>Солотвино 35/10 кВ</v>
          </cell>
          <cell r="G536" t="str">
            <v>ТП-19-329</v>
          </cell>
          <cell r="P536">
            <v>1132</v>
          </cell>
          <cell r="R536" t="str">
            <v>Жураки (Б.Хмельницького, Берегова, Ботанічна, В.Стефаника, В.Стуса, Відродження, Володимира Великого, Гаї, Гетьмана Мазепи, Д.Галицького, Зелена, І.Богуна, І.Франка, Івана Матлюка, Корчищина, Л.Українки, М.Грушевського, М.Черемшини, Набережна, Небесної Сотні, Незалежності, Перемоги, Польова, С.Бандери, Січових Стрільців, Т.Шевченка, Тиха, Я.Мудрого), Монастирчани (Белиївка, Господарський двір, Зелена, І.Котляревського, І.Франка, Колгоспна, Крута, Л.Українки, Миру, Молодіжна, Набережна, Новобудови, Польова, Садова, Січових стрільців, Т.Шевченка, Тиха, Царина, Шкільна)</v>
          </cell>
          <cell r="S536" t="str">
            <v>Населення, СЕС</v>
          </cell>
        </row>
        <row r="537">
          <cell r="D537" t="str">
            <v>Галич 110/35/10 кВ</v>
          </cell>
          <cell r="G537" t="str">
            <v>Галич-1</v>
          </cell>
          <cell r="P537">
            <v>1665</v>
          </cell>
          <cell r="R537" t="str">
            <v>Галич (Галич-гора, Гора, Січових Стрільців), Галич (Є.Коновальця, Кардинала Л.Гузара, Майдан Різдва, Об'їздна, Різдва, Я.Осмомисла), Галич (Бічна, Бойківське, В.Стефаника, В.Стуса, В.Чорновола, Галич-гора, Гора, Д.Вітовського, Дністровська, Донецька, Є.Коновальця, Замкова, Зелена, І.Мазепи, І.Франка, Калинівка, Кардинала Л.Гузара, Колійова, Коротка, Кут, Львівська, М.Грушевського, М.Черемшини, Майдан Різдва, Мигалівка, Мурафино, Н.Вівчаренко, Незалежності, Об'їздна, Підлісна, Різдва, С.Бандери, С.Височана, С.Чорноти, Садова, Св.Миколая, Сегенівка, Січових Стрільців, Станіславська, Шекети, Я.Осмомисла), Залуква (Верхня, Відродження, Володимири, Галицька, Гробиська, Д.Вітовського, Д.Галицького, Левицького, Миру, Наддністрянська, Незалежності, Тиха, Українська, Церковна, Юрія Литвина), Козина (Галицька), Крилос (Галицька), Шевченкове</v>
          </cell>
          <cell r="S537" t="str">
            <v>Населення, СЕС</v>
          </cell>
        </row>
        <row r="538">
          <cell r="D538" t="str">
            <v>Галич 110/35/10 кВ</v>
          </cell>
          <cell r="G538" t="str">
            <v>Сільгосптехніка</v>
          </cell>
          <cell r="P538">
            <v>11</v>
          </cell>
          <cell r="R538" t="str">
            <v>Залуква (Верхня, Галицька, Радеча)</v>
          </cell>
          <cell r="S538" t="str">
            <v>Населення</v>
          </cell>
        </row>
        <row r="539">
          <cell r="D539" t="str">
            <v>Обертин 35/10 кВ</v>
          </cell>
          <cell r="G539" t="str">
            <v>Обертин</v>
          </cell>
          <cell r="P539">
            <v>684</v>
          </cell>
          <cell r="R539" t="str">
            <v>Обертин (Б.Хмельницького, Базарна, Владики М.Кучм'яка, Героїв полку Азов, Жуківська, Зачорнова, Зелена, І.Франка, Івана Сірка, Канал, Косарєва, М.Погорєлова, М.Черемшини, Механізаторів, Незалежності, О.Довбуша, О.Маковея, Перемоги, Репіна, Січових Стрільців, Снятинська, Снятинський, Українська)</v>
          </cell>
          <cell r="S539" t="str">
            <v>Населення, малі підприємства</v>
          </cell>
        </row>
        <row r="540">
          <cell r="D540" t="str">
            <v>Обертин 35/10 кВ</v>
          </cell>
          <cell r="G540" t="str">
            <v>Гончарів</v>
          </cell>
          <cell r="P540">
            <v>412</v>
          </cell>
          <cell r="R540" t="str">
            <v>Гончарів (І.Франка, М.Грушевського, Січових Стрільців, Т.Шевченка, Центральна), Обертин (Б.Хмельницького, В.Стефаника, В.Чорновола, Владики М.Кучм'яка, Гарасимівська, І.Мазепи, Івана Сірка, Л.Мартовича, М.Грушевського, М.Погорєлова, Незалежності, О.Маковея, отця Д.Винника, П.Сагайдачного, Українська)</v>
          </cell>
          <cell r="S540" t="str">
            <v>Населення, малі підприємства</v>
          </cell>
        </row>
        <row r="541">
          <cell r="D541" t="str">
            <v>Обертин 35/10 кВ</v>
          </cell>
          <cell r="G541" t="str">
            <v>Гавриляк</v>
          </cell>
          <cell r="P541">
            <v>386</v>
          </cell>
          <cell r="R541" t="str">
            <v>Гавриляк (І.Франка, Л.Українки, Січових Стрільців, Сонячна, Т.Шевченка), Гарасимів (Горбок, Греблівка, І.Франка, Кам'яна, Козубаша, О.Кобилянської, Т.Шевченка, Українська)</v>
          </cell>
          <cell r="S541" t="str">
            <v>Населення, малі підприємства</v>
          </cell>
        </row>
        <row r="542">
          <cell r="D542" t="str">
            <v>Обертин 35/10 кВ</v>
          </cell>
          <cell r="G542" t="str">
            <v>Жуків</v>
          </cell>
          <cell r="P542">
            <v>592</v>
          </cell>
          <cell r="R542" t="str">
            <v>Жуків (Б.Хмельницького, Біля ферми, Больотова, Братів Михайлининих, В.Стефаника, Гостинець, Груші, І.Франка, Королівка, Л.Українки, Незалежності, О.Кобилянської, Осередок, Підріг, Ферма, Центральна, Шкільна, Ю.Гагаріна, 1 Травня, 8 Березня), Олещин (Л.Українки, Т.Шевченка, Центральна)</v>
          </cell>
          <cell r="S542" t="str">
            <v>Населення, малі підприємства</v>
          </cell>
        </row>
        <row r="543">
          <cell r="D543" t="str">
            <v>Обертин 35/10 кВ</v>
          </cell>
          <cell r="G543" t="str">
            <v>Герасимів</v>
          </cell>
          <cell r="P543">
            <v>323</v>
          </cell>
          <cell r="R543" t="str">
            <v>Гавриляк (Центральна), Гарасимів (Брідок, Горбок, Греблівка, За потоками, Зелена, Кінська, Л.Українки, Т.Шевченка, Травнева, Українська, Центральна)</v>
          </cell>
          <cell r="S543" t="str">
            <v>Населення, малі підприємства</v>
          </cell>
        </row>
        <row r="544">
          <cell r="D544" t="str">
            <v>Обертин 35/10 кВ</v>
          </cell>
          <cell r="G544" t="str">
            <v>Хотимир</v>
          </cell>
          <cell r="P544">
            <v>539</v>
          </cell>
          <cell r="R544" t="str">
            <v>Жабокруки (Живачівська, Л.Українки, Малинки, Підгорби, Підскала, Хотимирська, 1 Травня), Хотимир (Береги, Горішна, Д.Антіпова, Заболонівська, Заболотівка, Ксіндзівка, Осередок, Тростянець, Хотимирська, Центральна)</v>
          </cell>
          <cell r="S544" t="str">
            <v>Населення, малі підприємства</v>
          </cell>
        </row>
        <row r="545">
          <cell r="D545" t="str">
            <v>Обертин 35/10 кВ</v>
          </cell>
          <cell r="G545" t="str">
            <v>ТП-34-256</v>
          </cell>
          <cell r="P545">
            <v>389</v>
          </cell>
          <cell r="R545" t="str">
            <v>Гончарів (Б.Хмельницького, І.Франка, Л.Українки, М.Грушевського, Січових Стрільців, Центральна), Обертин (Б.Хмельницького, Вакарівка, І.Франка, Л.Українки, М.Коцюбинського, М.Погорєлова, М.Черемшини, Нетребівка, Погиблиця, Т.Шевченка)</v>
          </cell>
          <cell r="S545" t="str">
            <v>Населення, малі підприємства</v>
          </cell>
        </row>
        <row r="546">
          <cell r="D546" t="str">
            <v>Обертин 35/10 кВ</v>
          </cell>
          <cell r="G546" t="str">
            <v>Яківка</v>
          </cell>
          <cell r="P546">
            <v>505</v>
          </cell>
          <cell r="R546" t="str">
            <v>Жуків (Шевське), Обертин (Базарна, Вакарівка), Яківка (Б.Хмельницького, Вишнева, Героїв України, Грушка, Загороди, І.Мазепи, І.Франка, Каденюка, Л.Мартовича, Л.Українки, М.Грушевського, М.Підгірянки, М.Черемшини, Миру, Незалежності, Нова, О.Довбуша, Прикарпатська, Садова, Спортивна, Т.Шевченка, Центральна)</v>
          </cell>
          <cell r="S546" t="str">
            <v>Населення, малі підприємства</v>
          </cell>
        </row>
        <row r="547">
          <cell r="D547" t="str">
            <v>Поточище 35/10 кВ</v>
          </cell>
          <cell r="G547" t="str">
            <v>Семаківці</v>
          </cell>
          <cell r="P547">
            <v>409</v>
          </cell>
          <cell r="R547" t="str">
            <v>Білка (Б.Хмельницького), Михальче (БАБИНСЬКОГО), Семаківці (Городенківська ОТГ) (Б.Хмельницького, В.Івасюка, В.Стефаника, Галицька, Дністровська, Дружби, І.Франка, Л.Українки, Лугова, Новоселів, О.Довбуша, О.Пушкіна, Польова, Т.Шевченка, Чарнецького Миколи, 8 Березня, 16 Липня, 22 Січня)</v>
          </cell>
          <cell r="S547" t="str">
            <v>Населення</v>
          </cell>
        </row>
        <row r="548">
          <cell r="D548" t="str">
            <v>Поточище 35/10 кВ</v>
          </cell>
          <cell r="G548" t="str">
            <v>Поточище</v>
          </cell>
          <cell r="P548">
            <v>642</v>
          </cell>
          <cell r="R548" t="str">
            <v>Поточище (Б.Хмельницького, В.Стефаника, Воїнів УПА, Є.Коновальця, Зелена, Злуки, І.Кармелюка, І.Франка, Кільцева, Колодзінського, Л.Мартовича, Л.Українки, М.Грушевського, М.Черемшини, Миру, Молодіжна, О.Довбуша, О.Заньковецької, О.Кобилянської, П.Дорошенка, Підгірна, Поштова, Січових Стрільців, Спортивна, Ставкова, Т.Шевченка, Українська, Шкільна, 1 Грудня, 24 Серпня)</v>
          </cell>
          <cell r="S548" t="str">
            <v>Населення</v>
          </cell>
        </row>
        <row r="549">
          <cell r="D549" t="str">
            <v>Поточище 35/10 кВ</v>
          </cell>
          <cell r="G549" t="str">
            <v>Городниця</v>
          </cell>
          <cell r="P549">
            <v>498</v>
          </cell>
          <cell r="R549" t="str">
            <v>Городниця (Б.Хмельницького, В.Івасюка, В.Коломийчука, В.Стефаника, В.Чорновола, Воїнів УПА , Галицька, Героїв Крут, І.Мазепи, І.Франка, Л.Українки, М.Грушевського, М.Коцюбинського, Могилецька, Незалежності, О.Бачинської, О.Кобилянської, П.Дорошенка, Підчерленська, Придністровська, Р.Шухевича, С.Бандери, С.Петлюри, Січових Стрільців, Т.Шевченка, Шанковських, Шкільна, Ю.Бачинської, Ю.Бундзяка), Передівання (В.Чорновола, Воїнів УПА, Галицька, Є.Коновальця, Л.Українки, Н.Яремчука, Р.Шухевича, С.Бандери, Т.Шевченка, 16 Липня), Стрільче (Т.Шевченка)</v>
          </cell>
          <cell r="S549" t="str">
            <v>Населення, СЕС</v>
          </cell>
        </row>
        <row r="550">
          <cell r="D550" t="str">
            <v>Поточище 35/10 кВ</v>
          </cell>
          <cell r="G550" t="str">
            <v>Ферма</v>
          </cell>
          <cell r="P550">
            <v>1</v>
          </cell>
          <cell r="R550" t="str">
            <v>Поточище (Злуки)</v>
          </cell>
          <cell r="S550" t="str">
            <v>ФГ Поточище</v>
          </cell>
        </row>
        <row r="551">
          <cell r="D551" t="str">
            <v>ЦНДЛ 35/10 кВ</v>
          </cell>
          <cell r="G551" t="str">
            <v>ТП-24-50</v>
          </cell>
          <cell r="P551">
            <v>1</v>
          </cell>
          <cell r="R551" t="str">
            <v>Івано-Франківськ (Галицька)</v>
          </cell>
          <cell r="S551" t="str">
            <v>Швейна фабрика</v>
          </cell>
        </row>
        <row r="552">
          <cell r="D552" t="str">
            <v>ЦНДЛ 35/10 кВ</v>
          </cell>
          <cell r="G552" t="str">
            <v>РП-24-22-1</v>
          </cell>
          <cell r="P552">
            <v>1280</v>
          </cell>
          <cell r="R552" t="str">
            <v>Івано-Франківськ (Княгинин, Надрічна, О.Кобилянської, Промислова, Української Дивізії)</v>
          </cell>
          <cell r="S552" t="str">
            <v>Населення</v>
          </cell>
        </row>
        <row r="553">
          <cell r="D553" t="str">
            <v>ЦНДЛ 35/10 кВ</v>
          </cell>
          <cell r="G553" t="str">
            <v>РП-24-2-1</v>
          </cell>
          <cell r="P553">
            <v>2960</v>
          </cell>
          <cell r="R553" t="str">
            <v>Івано-Франківськ (А.Шептицького, Бельведерська, Берегова, Військових Ветеранів, Володимира Великого, Галицька, Героїв Чернігова, Дністровська, Довга, Заболотівська, Заклинських, І.Мазепи, Кардинала Л.Гузара, Левка Лук'яненка, М.Вороного, Маланюка, Манюха, Низова, П.Мирного, П.Тичини, Південний, Північний, Ринок, Слов'янська, Сніжна, Сонячна, Сотника Сергія Дідича, Страчених Українських Націоналістів, Угорська, Хотинська, Шеремети)</v>
          </cell>
          <cell r="S553" t="str">
            <v>Населення, малі приватні підприєсмтва, котельні</v>
          </cell>
        </row>
        <row r="554">
          <cell r="D554" t="str">
            <v>ЦНДЛ 35/10 кВ</v>
          </cell>
          <cell r="G554" t="str">
            <v>ТП-24-210</v>
          </cell>
          <cell r="P554">
            <v>20</v>
          </cell>
          <cell r="R554" t="str">
            <v>Івано-Франківськ (Карпатська, Набережна ім. В.Стефаника, Пасічанська)</v>
          </cell>
          <cell r="S554" t="str">
            <v>Населення, ІФНТУНГ, поліція</v>
          </cell>
        </row>
        <row r="555">
          <cell r="D555" t="str">
            <v>ЦНДЛ 35/10 кВ</v>
          </cell>
          <cell r="G555" t="str">
            <v>ТП-24-98</v>
          </cell>
          <cell r="P555">
            <v>1475</v>
          </cell>
          <cell r="R555" t="str">
            <v>Івано-Франківськ (Василіянок, Войцюка, Галицька, Гарбарська, Княгинин, Ковальська, Надрічна, Пекарська, Софрона Мудрого, Шкільна, Юліана Пелеша, Юліана Целевича)</v>
          </cell>
          <cell r="S555" t="str">
            <v>Населення, Держенергонагляд, Управління державної казначейської служби, ДСНС</v>
          </cell>
        </row>
        <row r="556">
          <cell r="D556" t="str">
            <v>ЦНДЛ 35/10 кВ</v>
          </cell>
          <cell r="G556" t="str">
            <v>ТП-24-203</v>
          </cell>
          <cell r="P556">
            <v>1633</v>
          </cell>
          <cell r="R556" t="str">
            <v>Івано-Франківськ (Героїв Херсону), Івано-Франківськ (Василіянок, Віри Левицької, Вовчинецька, Гарбарська, Генерала Тарнавського, Героїв Маріуполя, Героїв Херсону, Гриневичів, Запорізька, Козацька, Косівська, М.Коцюбинського, Макогона, Маланюка, О.Довбуша, О.Кобилянської, Пекарська, Подільська, Привокзальна, Промислова, Р.Купчинського, Української Дивізії, Церковна, Юліана Пелеша)</v>
          </cell>
          <cell r="S556" t="str">
            <v>Населення, молокозавод, промбази, малі підприємства, Управління Західного офісу Державної аудиторської служби, Обласна стоматологічна поліклініка</v>
          </cell>
        </row>
        <row r="557">
          <cell r="D557" t="str">
            <v>ЦНДЛ 35/10 кВ</v>
          </cell>
          <cell r="G557" t="str">
            <v>ТП-24-580</v>
          </cell>
          <cell r="P557">
            <v>597</v>
          </cell>
          <cell r="R557" t="str">
            <v>Івано-Франківськ (Хіміків)</v>
          </cell>
          <cell r="S557" t="str">
            <v>Населення, малі підприємства</v>
          </cell>
        </row>
        <row r="558">
          <cell r="D558" t="str">
            <v>ЦНДЛ 35/10 кВ</v>
          </cell>
          <cell r="G558" t="str">
            <v>ТП-24-75</v>
          </cell>
          <cell r="P558">
            <v>2989</v>
          </cell>
          <cell r="R558" t="str">
            <v>Івано-Франківськ (Шопена), Івано-Франківськ (Берегова, Буковинська, Валова, Василіянок, Військових Ветеранів, Вірменська, Вовчинецька, Галицька, Генерала Тарнавського, Дністровська, Довга, Заклинських, І.Пулюя, Каховська, Левка Лук'яненка, М.Грушевського, Михайла Мулика, Набережна ім. В.Стефаника, П.Тичини, Ринок, Станіславська, Старозамкова, Страчених Українських Націоналістів, Тринітарська, Чиста, Шеремети, Шопена, Шпитальна, 100-річчя Червоного Хреста, 2000-річчя Різдва Христового), Долина (С.Бандери)</v>
          </cell>
          <cell r="S558" t="str">
            <v>Населення, малі приватні підприєсмтва, котельні</v>
          </cell>
        </row>
        <row r="559">
          <cell r="D559" t="str">
            <v>ЦНДЛ 35/10 кВ</v>
          </cell>
          <cell r="G559" t="str">
            <v>ТП-24-51-1</v>
          </cell>
          <cell r="P559" t="str">
            <v/>
          </cell>
          <cell r="R559" t="str">
            <v>Івано-Франківськ (Крайківського)</v>
          </cell>
          <cell r="S559" t="str">
            <v>Населення</v>
          </cell>
        </row>
        <row r="560">
          <cell r="D560" t="str">
            <v>ЦНДЛ 35/10 кВ</v>
          </cell>
          <cell r="G560" t="str">
            <v>ТП-24-436</v>
          </cell>
          <cell r="P560">
            <v>1150</v>
          </cell>
          <cell r="R560" t="str">
            <v>Івано-Франківськ (Хіміків), Івано-Франківськ (Галицька, Калуське шосе, Княгинин, Надрічна, Хіміків, Юліана Целевича)</v>
          </cell>
          <cell r="S560" t="str">
            <v>Населення, малі підприємства, Прикарпатенерготрейд</v>
          </cell>
        </row>
        <row r="561">
          <cell r="D561" t="str">
            <v>ЦНДЛ 35/10 кВ</v>
          </cell>
          <cell r="G561" t="str">
            <v>РП-24-22-2</v>
          </cell>
          <cell r="P561">
            <v>541</v>
          </cell>
          <cell r="R561" t="str">
            <v>Івано-Франківськ (Василіянок, Гарбарська, Княгинин, Косівська, Софрона Мудрого)</v>
          </cell>
          <cell r="S561" t="str">
            <v>Населення</v>
          </cell>
        </row>
        <row r="562">
          <cell r="D562" t="str">
            <v>ЦНДЛ 35/10 кВ</v>
          </cell>
          <cell r="G562" t="str">
            <v>ТП-24-208</v>
          </cell>
          <cell r="P562">
            <v>19</v>
          </cell>
          <cell r="R562" t="str">
            <v>Івано-Франківськ (Карпатська, Сніжна)</v>
          </cell>
          <cell r="S562" t="str">
            <v>Населення, наркодиспансер</v>
          </cell>
        </row>
        <row r="563">
          <cell r="D563" t="str">
            <v>ЦНДЛ 35/10 кВ</v>
          </cell>
          <cell r="G563" t="str">
            <v>ТП-24-442</v>
          </cell>
          <cell r="P563">
            <v>448</v>
          </cell>
          <cell r="R563" t="str">
            <v>Івано-Франківськ (І.Горбачевського, Пасічна), Івано-Франківськ (Пасічна)</v>
          </cell>
          <cell r="S563" t="str">
            <v>Населення, малі приватні підприєсмтва</v>
          </cell>
        </row>
        <row r="564">
          <cell r="D564" t="str">
            <v>ЦНДЛ 35/10 кВ</v>
          </cell>
          <cell r="G564" t="str">
            <v>ТП-24-143</v>
          </cell>
          <cell r="P564">
            <v>2592</v>
          </cell>
          <cell r="R564" t="str">
            <v>Івано-Франківськ (Берегова, Бобикевича, Довга, Єфремова Сергія, Зв'язкова, І.Пулюя, Ірчана, Карпатська, М.Вовчка, Набережна ім. В.Стефаника, Сніжна, Українська, Флотська)</v>
          </cell>
          <cell r="S564" t="str">
            <v>Населення, малі приватні підприєсмтва, котельні</v>
          </cell>
        </row>
        <row r="565">
          <cell r="D565" t="str">
            <v>ЦНДЛ 35/10 кВ</v>
          </cell>
          <cell r="G565" t="str">
            <v>РП-24-2-2</v>
          </cell>
          <cell r="P565">
            <v>1156</v>
          </cell>
          <cell r="R565" t="str">
            <v>Івано-Франківськ (А.Міцкевича, А.Шептицького, Автоливмашівська, Бельведерська, Військових Ветеранів, Вічевий Майдан, Галицька, Героїв Чернігова, Д.Вітовського, Дністровська, Довга, Заклинських, І.Труша, Кардинала Л.Гузара, Княгинин, Л.Курбаса, Л.Українки, М.Грушевського, Мартинця, Незалежності, П.Мирного, П.Тичини, Північний, Ринок, Угорська, Шпитальна, Юліана Целевича, 100-річчя Червоного Хреста)</v>
          </cell>
          <cell r="S565" t="str">
            <v>Населення, малі приватні підприєсмтва, Департамент соціальної політики</v>
          </cell>
        </row>
        <row r="566">
          <cell r="D566" t="str">
            <v>ЦНДЛ 35/10 кВ</v>
          </cell>
          <cell r="G566" t="str">
            <v>ТП-24-145</v>
          </cell>
          <cell r="P566">
            <v>825</v>
          </cell>
          <cell r="R566" t="str">
            <v>Івано-Франківськ (Берегова, Буковинська, Гаморака, І.Пулюя, Циганкова, Чиста)</v>
          </cell>
          <cell r="S566" t="str">
            <v>Населення, малі підприємства, лабораторія</v>
          </cell>
        </row>
        <row r="567">
          <cell r="D567" t="str">
            <v>ЦНДЛ 35/10 кВ</v>
          </cell>
          <cell r="G567" t="str">
            <v>ТП-24-51-2</v>
          </cell>
          <cell r="P567" t="str">
            <v/>
          </cell>
          <cell r="R567" t="str">
            <v>Івано-Франківськ (Крайківського)</v>
          </cell>
          <cell r="S567" t="str">
            <v>Населення</v>
          </cell>
        </row>
        <row r="568">
          <cell r="D568" t="str">
            <v>Брочків 35/6 кВ</v>
          </cell>
          <cell r="G568" t="str">
            <v>База СМУ</v>
          </cell>
          <cell r="P568">
            <v>1</v>
          </cell>
          <cell r="R568" t="str">
            <v>Долина</v>
          </cell>
          <cell r="S568" t="str">
            <v>НГВУ Долинафтогаз</v>
          </cell>
        </row>
        <row r="569">
          <cell r="D569" t="str">
            <v>Вигода 35/10 кВ</v>
          </cell>
          <cell r="G569" t="str">
            <v>Лісозавод</v>
          </cell>
          <cell r="P569">
            <v>1</v>
          </cell>
          <cell r="R569" t="str">
            <v>Вигода</v>
          </cell>
          <cell r="S569" t="str">
            <v>Резервне живлення на насоси Уніплиту, мотель, СТО Шанс</v>
          </cell>
        </row>
        <row r="570">
          <cell r="D570" t="str">
            <v>Вигода 35/10 кВ</v>
          </cell>
          <cell r="G570" t="str">
            <v>Нижній склад</v>
          </cell>
          <cell r="P570">
            <v>933</v>
          </cell>
          <cell r="R570" t="str">
            <v>Вигода (А.Вертепного, В.Винниченка, В.Стуса, В.Терешкової, Верховинця, Гірська, Д.Галицького, Дружби, Заводська, І.Франка, Л.Українки, М.Драгоманова, Набережна, Підгірна, Пришкільна, Пришкільний, Т.Шевченка), Старий Мізунь (Бори, Зелена, І.Миколайчука, М.Скрипника, Н.Яремчука, Січових Стрільців)</v>
          </cell>
          <cell r="S570" t="str">
            <v>Населення, лікарня, ТЦК та СП</v>
          </cell>
        </row>
        <row r="571">
          <cell r="D571" t="str">
            <v>Вигода 35/10 кВ</v>
          </cell>
          <cell r="G571" t="str">
            <v>ТП-23-158</v>
          </cell>
          <cell r="P571">
            <v>2335</v>
          </cell>
          <cell r="R571" t="str">
            <v>Вигода (Б.Лепкого, В.Винниченка, В.Стуса, Гірська, Д.Галицького, Зелена, Лісова, П.Сагайдачного), Гошів (Дронівська, Камянка), Долина (Б.Хмельницького, Бойківська, Яворівська), Княжолука (Б.Хмельницького, Березова, Боковий, Ботанічна, В.Стефаника, В.Стуса, Вагілевича, Весняна, Визволення, Витвицька, Вишнева, Вільхова, Вчительська, Г.Олійника, Газовик, Галицька, Головатського, Дебелівка, Долинська, Заводська, Заводський, Зелена, Зустрічі, Зустрічна, І.Богуна, І.Мазепи, І.Нечуя-Левицького, І.Франка, Камянка, Квіткова, Клубна, Кругова, Л.Українки, М.Грушевського, М.Лисенка, М.Шашкевича, Миру, Млинова, Молодіжна, Н.Кобринської, Набережна, Нова, О.Довбуша, О.Кобилянської, Обозище, П.Сагайдачного, Перемоги, Північна, Польова, Поперечна, Прикарпатська, Пролісок, Промислова, Ріні, Робітнича, Ровенька, С.Ковпака, Саджава, Садова, Сиглова, Солов'їна, Сонячна, Спортивна, Т.Шевченка, Тихий, Топольна, Широкий), Новоселиця (В.Стуса, В.Чорновола, Галицька, Дачна, І.Франка, Л.Українки, Лісова, М.Грушевського, Н.Кобринської, Незалежності, Рудницька, Січових Стрільців, Т.Шевченка, Українська, Шкільна, Я.Галана), Тяпче (Вигін, Гачки, Дільниці, Залізнична, Затеплична, Зелена, І.Франка, Кам'янецька, Корпана, Л.Українки, Лука, Миру, Могилиці, Молодіжна, Незалежності, С.Бандери, Січових Стрільців, Стрілецька, Тупикова, Шкільна)</v>
          </cell>
          <cell r="S571" t="str">
            <v>Населення, ТзОВ "Інтер'єр", школи, АЗС , Водафон , з/д переїзд с.Яворів</v>
          </cell>
        </row>
        <row r="572">
          <cell r="D572" t="str">
            <v>Вигода 35/10 кВ</v>
          </cell>
          <cell r="G572" t="str">
            <v>Мізунь</v>
          </cell>
          <cell r="P572">
            <v>2108</v>
          </cell>
          <cell r="R572" t="str">
            <v>Кропивник (Вигодська ОТГ) (В.Івасюка, Галицька, Зелена, І.Франка, Карпатська, Л.Українки, Лісова, М.Грушевського, М.Тимочка, Малина, Молодіжна, Монастирська, Незалежності, О.Довбуша, Потоки, Р.Шухевича, С.Бандери, Садова, Січових Стрільців, Т.Шевченка, Червоні ниви, Шкільна), Новий Мізунь (Калинова, Мочар, Ровенька, Центральна), Пациків (Дружби, І.Мазепи, Кузіва, М.Грушевського, О.Довбуша, Т.Шевченка), Старий Мізунь (Брідок, Верхній чертіж, Верховинця, Замленівка-1, Замлинівка, Замлинівка-2, Зелена, І.Миколайчука, І.Франка, Карпатська, Кропивнянська, Л.Українки, Лісна, Лісова, М.Скрипника, Миру, Н.Кобринської, Перемоги, Підберег, Підбір'я, Підсигавка, Січових Стрільців, Т.Шевченка), Шевченкове (Т.Шевченка)</v>
          </cell>
          <cell r="S572" t="str">
            <v>Населення, ТзОВ "Мізунь", школи, д/садок, Хустський ЛВУМГ, профілакторій "Джерело Прикарпаття", Водафон</v>
          </cell>
        </row>
        <row r="573">
          <cell r="D573" t="str">
            <v>Вигода 35/10 кВ</v>
          </cell>
          <cell r="G573" t="str">
            <v>Новошин</v>
          </cell>
          <cell r="P573">
            <v>722</v>
          </cell>
          <cell r="R573" t="str">
            <v>Новошин (Д.Галицького, Дядич, Зелена, І.Франка, Л.Українки, С.Фрасуляка, Сенців, Січових Стрільців, Т.Шевченка), Пшеничники (Бори, Є.Коновальця, Зелена, І.Франка, Л.Українки, С.Бандери, Т.Шевченка), Старий Мізунь (Бори, Н.Яремчука, Підберег), Шевченкове (Б.Гавришів, Братів Гавришів, Обідний, Поповича, Рудавка, Стримба, Т.Шевченка)</v>
          </cell>
          <cell r="S573" t="str">
            <v>Населення, ТзОВ "Личаківський Лев", школи, МП "Карпатські джерела", (Вітрові станції) Вінд енерджі , Київстар , Водафон</v>
          </cell>
        </row>
        <row r="574">
          <cell r="D574" t="str">
            <v>Вигода 35/10 кВ</v>
          </cell>
          <cell r="G574" t="str">
            <v>Лолин</v>
          </cell>
          <cell r="P574">
            <v>1559</v>
          </cell>
          <cell r="R574" t="str">
            <v>Ангелівка (Є.Коновальця, Л.Українки, Шісена), Лолин (Берег, Город, І.Франка, Липова, Молодіжна, Спортивна, Широка дорога), Максимівка (Берегова, Берегова-1, Берегова-2, В.Чорновола, Зелена, Космонавтів, Тиха, Широка дорога), Пациків (Т.Шевченка), Підліски (Лани, Незалежності, Потоки, Чехи, Шкільна), Шевченкове (Б.Гавришів, Б.Хмельницького, Братів Гавришів, Заріка, І.Франка, Климентини Попович, Купльовиця, Липова, Охрімовича, Поповича, Ростока, Стримба, Т.Шевченка)</v>
          </cell>
          <cell r="S574" t="str">
            <v>Населення, АТС, школа, Київстар</v>
          </cell>
        </row>
        <row r="575">
          <cell r="D575" t="str">
            <v>Вигода 35/10 кВ</v>
          </cell>
          <cell r="G575" t="str">
            <v>Школа</v>
          </cell>
          <cell r="P575">
            <v>25</v>
          </cell>
          <cell r="R575" t="str">
            <v>Вигода (Б.Лепкого, Верховинця, Д.Галицького, Д.Січинського, Джерельна), Пациків (Джерельна)</v>
          </cell>
          <cell r="S575" t="str">
            <v>Населення, школа для дітей-інвалідів</v>
          </cell>
        </row>
        <row r="576">
          <cell r="D576" t="str">
            <v>Рожнів 35/10 кВ</v>
          </cell>
          <cell r="G576" t="str">
            <v>Водозабір</v>
          </cell>
          <cell r="P576">
            <v>1385</v>
          </cell>
          <cell r="R576" t="str">
            <v>Вербовець (Б.Хмельницького, Газовиків, Гайовий, Девдюка, Дружби, Дружний, Дубки, Зелена, Ірчана, коло Бригади, Конева, Косівська, Кругляк, Л.Українки, М.Грушевського, М.Підгірянки, Мавково, Миру, Молодіжна, Молодіжний, Набережна, Набережний, Нивки, Павлика, Перемоги, Підгора, С.Руднєва, Садова, Середній, Середня, Ставкова, Старуха, Т.Шевченка, Терновець, Учительська, Хімчинська, Царина, Циганська, Чернитин, Щорса, Я.Галана), Рожнів (Андрійчука Василя, Бормотова, В.Андрійчука, В.Винниченка, В.Стуса, Варшава, Володимира Виниченка , Г.Сковороди, Демка, Є.Коновальця, Заболотівська, І.Мазепи, І.Франка, Ірчана, Л.Мартовича, М.Коцюбинського, М.Старицького, М.Черемшини, Молодіжна, Мочера, П.Сагайдачного, Печеніцька, Степана Радиша, Т.Шевченка, У.Кармелюка, Хвильового, Чаплинці, Ю.Гагаріна, Юрашівка), Старий Косів (Миру), Старий Косів (Зелений, Качурова, Кошового, Миру, Молодіжна, Набережна, О.Довбуша, Перемоги), Химчин (Будьонного, Горі, І.Мазепи, Косівська, Лупінки, Миру, П.Сагайдачного, Центр)</v>
          </cell>
          <cell r="S576" t="str">
            <v>водозабір, водокачка</v>
          </cell>
        </row>
        <row r="577">
          <cell r="D577" t="str">
            <v>Рожнів 35/10 кВ</v>
          </cell>
          <cell r="G577" t="str">
            <v>Заріччя</v>
          </cell>
          <cell r="P577">
            <v>1355</v>
          </cell>
          <cell r="R577" t="str">
            <v>Кобаки (Головна, Гора, Гушмана, Д.Клима, Джерельна, Дубина, Дупея, Є.Сав'юка, Зелена, Кондревича, Левада, М.Черемшини, Молодіжна, Незалежності, Подоляка, Сайнюка, Т.Шевченка, Фенчука, Шкільна), Рибне (І.Франка, М.Черемшини, Набережна, Небесної сотні, Т.Шевченка, Центральна, Черемошна), Рожнів (В.Стефаника, Гавуки, Заріка, Збінського, І.Котляревського, І.Франка, Корбатюка, Корбутяка, М.Грушевського, М.Залізняк, Молодіжна, Печеніцька, С.Руднєва, Т.Шевченка, Тиха, Ф.Погребенника, Фенка, Шкільна)</v>
          </cell>
          <cell r="S577" t="str">
            <v>Населення</v>
          </cell>
        </row>
        <row r="578">
          <cell r="D578" t="str">
            <v>Рожнів 35/10 кВ</v>
          </cell>
          <cell r="G578" t="str">
            <v>Рожнів</v>
          </cell>
          <cell r="P578">
            <v>1017</v>
          </cell>
          <cell r="R578" t="str">
            <v>Рожнів (Б.Лепкого, Б.Хмельницького, Бойчука, В.Чапаєва, В.Чорновола, Васильченка, Гавуки, Героїв Небесної Сотні, Гонти, Д.Галицького, Демка, Заболотівська, Збінського, Зелена, І.Нечуя-Левицького, Красовського, Л.Українки, Левківська, Лози, М.Рильського, Молодіжна, Никифорака, Никифоряка, О.Довбуша, О.Михнюк, опора, П.Дорошенка, П.Полуботка, Патріарха Володимира, Сахрінки, Стебліцька, Т.Шевченка, У.Кармелюка, Ф.Погребенника, Фенка, Шкільна, Я.Мудрого)</v>
          </cell>
          <cell r="S578" t="str">
            <v>Населення</v>
          </cell>
        </row>
        <row r="579">
          <cell r="D579" t="str">
            <v>Рожнів 35/10 кВ</v>
          </cell>
          <cell r="G579" t="str">
            <v>Кривоброди</v>
          </cell>
          <cell r="P579">
            <v>1251</v>
          </cell>
          <cell r="R579" t="str">
            <v>Гуцулівка (Центр), Корости (І.Франка, Кубань, Л.Українки, Третонів, Центр), Кривоброди (Героїв УПА, Грунь, Каменець, Підкамар, Полінки, Т.Шевченка, Центр), Трач (Б.Хмельницького, Ганівка, Грабовець, Гуцулівка, Жовтий беріг, Корости, Котляревська, Кривоброди, Кубань, Л.Українки, Лази, Підкамар, Романа Іваничука, Січових Стрільців, Т.Шевченка, Тиха, Центр, Центральна, Цуцулин), Цуцулин (Грабовець, Молодіжна, Центр, Центральна), Рожнів (Глушківська, Гобілевича, Демка, І.Котляревського, І.Тобілевича, М.Коцюбинського, Патріарха Володимира, Підгора), Химчин (Василя Романюка , Верх, Гвізд, Зелена, І.Котляревського, І.Франка, І.Червоного, Котляревська, Курдалівка, Л.Українки, Ланище, М.Грушевського, Незалежності, Романюка, Садова, Січових Стрільців, Т.Шевченка, Телицьке, Тиха, Центр, Червоного)</v>
          </cell>
          <cell r="S579" t="str">
            <v>Населення</v>
          </cell>
        </row>
        <row r="580">
          <cell r="D580" t="str">
            <v>Рожнів 35/10 кВ</v>
          </cell>
          <cell r="G580" t="str">
            <v>Хімчин</v>
          </cell>
          <cell r="P580">
            <v>685</v>
          </cell>
          <cell r="R580" t="str">
            <v>Рожнів (Ірчана, М.Коцюбинського, Патріарха Володимира), Химчин (А.Міцкевича, Б.Лепкого, Б.Хмельницького, Будьонного, В.Івасюка, Висока, Горі, Гостиво, Дружби, Зелена, І.Мазепи, І.Сірка, Косівська, Лісна, М.Лисенка, Незалежна, Незалежності, О.Довбуша, опора, П.Сагайдачного, Першотравнева, Піонерська, Р.Шухевича, С.Бандери, Телецькі, Центр, Шкільна, Шушкевича)</v>
          </cell>
          <cell r="S580" t="str">
            <v>Населення</v>
          </cell>
        </row>
        <row r="581">
          <cell r="D581" t="str">
            <v>Загайпіль 110/10 кВ</v>
          </cell>
          <cell r="G581" t="str">
            <v>Росинка-1</v>
          </cell>
          <cell r="P581">
            <v>1</v>
          </cell>
          <cell r="R581" t="str">
            <v>Загайпіль</v>
          </cell>
          <cell r="S581" t="str">
            <v xml:space="preserve"> ПП "Росинка" (М'ясокомбінат)</v>
          </cell>
        </row>
        <row r="582">
          <cell r="D582" t="str">
            <v>Загайпіль 110/10 кВ</v>
          </cell>
          <cell r="G582" t="str">
            <v>Ценева</v>
          </cell>
          <cell r="P582">
            <v>485</v>
          </cell>
          <cell r="R582" t="str">
            <v>Матеївці (Садова), Підгайчики (Сільська), Ценява (В.Стефаника, Вишнева, Джерельна, Зелена, І.Франка, Квіткова, Кринична, Л.Українки, М.Черемшини, Молодіжна, Нова, О.Кобилянської, Озерна, П.Тичини, Спортивна, Т.Шевченка, Українська, Шкільна)</v>
          </cell>
          <cell r="S582" t="str">
            <v>Населення</v>
          </cell>
        </row>
        <row r="583">
          <cell r="D583" t="str">
            <v>Загайпіль 110/10 кВ</v>
          </cell>
          <cell r="G583" t="str">
            <v>Загайпіль</v>
          </cell>
          <cell r="P583">
            <v>1135</v>
          </cell>
          <cell r="R583" t="str">
            <v>Загайпіль (Б.Хмельницького, Молодіжна, Садова, Т.Шевченка, Українська, Хриптюків, Шкільна, 1 Травня), Підгайчики (В.Стефаника, В.Ткачука, Гора, Горішня, Гостинець, Григорашівка, Заводська, Загайпільська, І.Франка, Колгоспна, Л.Українки, Левада, Левадна, Лісова, М.Грушевського, Молодіжна, Нова, Озерна, Перемоги, Польова, Помірки, С.Бандери, Сільська, Соборна, Сороханка, Т.Шевченка, Танкістів, Тиха, Чигри, Шкільна, Я.Винничука, Я.Мудрого, 1 Травня)</v>
          </cell>
          <cell r="S583" t="str">
            <v>Населення, спиртзавод, пекарня</v>
          </cell>
        </row>
        <row r="584">
          <cell r="D584" t="str">
            <v>Загайпіль 110/10 кВ</v>
          </cell>
          <cell r="G584" t="str">
            <v>Росинка-2</v>
          </cell>
          <cell r="P584">
            <v>1</v>
          </cell>
          <cell r="R584" t="str">
            <v>Загайпіль</v>
          </cell>
          <cell r="S584" t="str">
            <v xml:space="preserve"> ПП "Росинка" (М'ясокомбінат)</v>
          </cell>
        </row>
        <row r="585">
          <cell r="D585" t="str">
            <v>Ковалівка 35/10 кВ</v>
          </cell>
          <cell r="G585" t="str">
            <v>Ковалівка</v>
          </cell>
          <cell r="P585">
            <v>464</v>
          </cell>
          <cell r="R585" t="str">
            <v>Ковалівка (Зелена, І.Франка, Л.Українки, М.Грушевського, М.Коцюбинського, Незалежності, О.Кобилянської, Промислова, С.Бандери, Т.Шевченка, Тиха, Шахтарська), Спас (Карганівка)</v>
          </cell>
          <cell r="S585" t="str">
            <v>Населення; малі підприємства, КП "Ковалівське"</v>
          </cell>
        </row>
        <row r="586">
          <cell r="D586" t="str">
            <v>Ковалівка 35/10 кВ</v>
          </cell>
          <cell r="G586" t="str">
            <v>Металозавод</v>
          </cell>
          <cell r="P586">
            <v>2</v>
          </cell>
          <cell r="R586" t="str">
            <v>Ковалівка (Шахтарська)</v>
          </cell>
          <cell r="S586" t="str">
            <v>Завод "Меткабель"</v>
          </cell>
        </row>
        <row r="587">
          <cell r="D587" t="str">
            <v>Ковалівка 35/10 кВ</v>
          </cell>
          <cell r="G587" t="str">
            <v>Спас</v>
          </cell>
          <cell r="P587">
            <v>1189</v>
          </cell>
          <cell r="R587" t="str">
            <v>Ковалівка (Академіка С.Корольова, Зруб, М.Грушевського, Незалежності, Українська, Шахтарська), Мишин (Л.Українки, Луцяткова, Шахтарська), Спас (Берегова, Березово, Городиська, Дмитра Ткачука, Зелена, Квіткова, Кирничкова, Кринички, Л.Українки, Ласки, Лугова, М.Павлика, М.Шашкевича, Марка Кропивницького, Мокра, Нова, Павлова, Пігулівська, Р.Шухевича, Райська, С.Гординського, Старий Косів, Теребіжна, Тиха, Хащі, Церковна, Шипунянка, Шкільна, Шургалюка)</v>
          </cell>
          <cell r="S587" t="str">
            <v>Населення; малі підприємства</v>
          </cell>
        </row>
        <row r="588">
          <cell r="D588" t="str">
            <v>Ковалівка 35/10 кВ</v>
          </cell>
          <cell r="G588" t="str">
            <v>ОУП-3</v>
          </cell>
          <cell r="P588">
            <v>604</v>
          </cell>
          <cell r="R588" t="str">
            <v>Великий Ключів (Відродження, Зелена, І.Богуна, Київська, Коцорина, Лісна, Перемоги, Прикарпатська, С.Петлюри, Ясенова), Малий Ключів (В.Стефаника, Висока, М.Черемшини, Перемоги), Мишин (Андрусяка, Багняна, Бурова, В.Івасюка, Електрична, Зелена, І.Франка, Й.Кобринського, Морічкова, Мочернюка, Набережна, О.Довбуша, Січових Стрільців), Печеніжин (М.Грушевського), Рунгури (Л.Українки), Стопчатів (В.Стефаника, Красник, Центральна)</v>
          </cell>
          <cell r="S588" t="str">
            <v>Населення; малі підприємства, СЕС</v>
          </cell>
        </row>
        <row r="589">
          <cell r="D589" t="str">
            <v>Ковалівка 35/10 кВ</v>
          </cell>
          <cell r="G589" t="str">
            <v>Мишин</v>
          </cell>
          <cell r="P589">
            <v>895</v>
          </cell>
          <cell r="R589" t="str">
            <v>Великий Ключів (Відродження, Набережна, Руська), Мишин (Б.Хмельницького, Багно, Баточенка, Бурова, В.Івасюка, В.Петрука, В.Попадюка, В.Стефаника, Василя Гекера, Гірська, Долішна, Зелена, І.Франка, Й.Кобринського, Колгоспна, Л.Українки, Лугова, Луцяткова, М.Грушевського, М.Черемшини, Миронюка, Молодіжна, Морічкова, Мочернюка, Мочірна, О.Кобилянської, Садівнича, Січових Стрільців, Т.Шевченка, У.Кармелюка, Шахтарська, Щорса), Спас (Дмитра Ткачука)</v>
          </cell>
          <cell r="S589" t="str">
            <v>Населення; малі підприємства</v>
          </cell>
        </row>
        <row r="590">
          <cell r="D590" t="str">
            <v>Нижній Вербіж 35/10 кВ</v>
          </cell>
          <cell r="G590" t="str">
            <v>Долини</v>
          </cell>
          <cell r="P590">
            <v>44</v>
          </cell>
          <cell r="R590" t="str">
            <v>Нижній Вербіж (Вишнева)</v>
          </cell>
          <cell r="S590" t="str">
            <v>Населення</v>
          </cell>
        </row>
        <row r="591">
          <cell r="D591" t="str">
            <v>Нижній Вербіж 35/10 кВ</v>
          </cell>
          <cell r="G591" t="str">
            <v>ПС Романівка</v>
          </cell>
          <cell r="P591">
            <v>0</v>
          </cell>
          <cell r="R591" t="str">
            <v>Нижній Вербіж</v>
          </cell>
          <cell r="S591" t="str">
            <v>Населення</v>
          </cell>
        </row>
        <row r="592">
          <cell r="D592" t="str">
            <v>Нижній Вербіж 35/10 кВ</v>
          </cell>
          <cell r="G592" t="str">
            <v>Хлібозавод</v>
          </cell>
          <cell r="P592">
            <v>51</v>
          </cell>
          <cell r="R592" t="str">
            <v>Нижній Вербіж (Дружби, Л.Мартовича, Любомира Бордуна, Українська)</v>
          </cell>
          <cell r="S592" t="str">
            <v>КП "Виробничник"; Населення</v>
          </cell>
        </row>
        <row r="593">
          <cell r="D593" t="str">
            <v>Нижній Вербіж 35/10 кВ</v>
          </cell>
          <cell r="G593" t="str">
            <v>Вербіж</v>
          </cell>
          <cell r="P593">
            <v>1829</v>
          </cell>
          <cell r="R593" t="str">
            <v>Великий Ключів (Мочари, Набережна, Надбережна), Верхній Вербіж (Героя України О.Кукурби, Зелена, І.Франка, Лан, М.Ірчана, М.Коцюбинського, Молодіжна, Набережна, Надбережна, Незалежності, О.Довбуша, Польова, Руднева, Січових Стрільців, Т.Шевченка, Українська, Царина, Шкільна, Ю.Гагаріна), Нижній Вербіж (В.Івасюка, В.Стуса, В.Чорновола, Дружби, Є.Коновальця, Зелена, Зелена долина, І.Франка, Л.Мартовича, Л.Українки, Ласійчука, Любомира Бордуна, М.Грушевського, М.Лисенка, Молодіжна, Незалежності, О.Довбуша, О.Пушкіна, Р.Шухевича, С.Бандери, Січових Стрільців, Соборна, Сонячна, Ставкова, Т.Шевченка, Українська, Шкрібляка), Сопів (Братів Довганюків, В.Стефаника, В.Стуса, Довганюків, І.Сірка, І.Франка, Карпатська, Коломийська, Л.Українки, Лісова, М.Коцюбинського, Миру, Молодіжна, Набережна, Надбережна, Нова, О.Довбуша, О.Довженка, О.Кобилянської, Осередок, Прикарпатська, Р.Шухевича, Січових Стрільців, Сонячна, Т.Шевченка, Українська, Чепаш, Шкільна, Я.Галана)</v>
          </cell>
          <cell r="S593" t="str">
            <v>Населення</v>
          </cell>
        </row>
        <row r="594">
          <cell r="D594" t="str">
            <v>Печеніжин 35/10 кВ</v>
          </cell>
          <cell r="G594" t="str">
            <v>Ключів</v>
          </cell>
          <cell r="P594">
            <v>1539</v>
          </cell>
          <cell r="R594" t="str">
            <v>Великий Ключів (Б.Хмельницького, В.Івасюка, Відродження, Гушула, Дружна, Є.Коновальця, Зелений Клин, І.Богуна, І.Мазепи, І.Франка, Кленова, Косаря, Коцорина, Л.Українки, О.Довбуша, О.Кобилянської, Перегудова, Перемоги, Прикарпатська, Р.Шухевича, С.Бандери, С.Петлюри, Садова, Січових Стрільців, Т.Шевченка, Українська), Коломия (Відродження), Малий Ключів (Б.Хмельницького, Банська, В.Стефаника, Гаївська, І.Франка, Київська, Красна, Л.Українки, Лісна, Молодіжна, О.Довбуша, Перегудова, Перемоги, Поляна, Прикарпатська, Січових Стрільців, Т.Шевченка, Українська, Шкільна), Печеніжин (Агафії Степаняк, Бабичів, Братів Пнівчуків, Прикарпатська, Семенівка, Семенюка, Яршиця), Стопчатів (В.Стефаника)</v>
          </cell>
          <cell r="S594" t="str">
            <v>Населення</v>
          </cell>
        </row>
        <row r="595">
          <cell r="D595" t="str">
            <v>Печеніжин 35/10 кВ</v>
          </cell>
          <cell r="G595" t="str">
            <v>Марківка</v>
          </cell>
          <cell r="P595">
            <v>2238</v>
          </cell>
          <cell r="R595" t="str">
            <v>Марківка (В.Стефаника, І.Франка, Кринички, Кринична, Л.Українки, М.Грушевського, М.Коцюбинського, Марка Кропивницького, О.Довбуша, О.Кобилянської, Підділ, Поліна, Прикарпатська, С.Бандери, Січових Стрільців, Т.Шевченка), Молодятин (М.Коцюбинського), Печеніжин (Авраменка, Богдана Круглика, Братів Пнівчуків, В.Івасюка, Є.Коновальця, І.Франка, Л.Українки, М.Гоголя, М.Грушевського, Набережна, Незалежності, О.Довбуша, О.Кобилянської, П.Сагайдачного, Прикарпатська, Р.Шухевича, С.Бандери, Січових Стрільців, Сонячна, Т.Шевченка), Рунгури (Авраменка, В.Івасюка, В.Стефаника, Вишнева, Гірська, Дубівська, Зелена, І.Франка, Л.Українки, Молодіжна, Набережна, О.Довбуша, О.Кобилянської, Пискавецька, Прикарпатська, Решетів, Синенкова, Т.Шевченка), Слобода (Авраменка, В.Стефаника, Героїв України, Гірська, І.Франка, Л.Мартовича, Л.Українки, М.Грушевського, О.Довбуша, О.Кобилянської, П.Сагайдачного, Прикарпатська, Січових Стрільців, Т.Шевченка, Чуги)</v>
          </cell>
          <cell r="S595" t="str">
            <v>Населення; АЗС; школи</v>
          </cell>
        </row>
        <row r="596">
          <cell r="D596" t="str">
            <v>Печеніжин 35/10 кВ</v>
          </cell>
          <cell r="G596" t="str">
            <v>Інтернат</v>
          </cell>
          <cell r="P596">
            <v>3</v>
          </cell>
          <cell r="R596" t="str">
            <v>Печеніжин (І.Франка, Незалежності)</v>
          </cell>
          <cell r="S596" t="str">
            <v>Інтернат</v>
          </cell>
        </row>
        <row r="597">
          <cell r="D597" t="str">
            <v>Печеніжин 35/10 кВ</v>
          </cell>
          <cell r="G597" t="str">
            <v>Молодятин</v>
          </cell>
          <cell r="P597">
            <v>1828</v>
          </cell>
          <cell r="R597" t="str">
            <v>Молодятин (Братів Приймаків, В.Івасюка, В.Стефаника, І.Франка, Л.Українки, М.Коцюбинського, Мирна, Молодіжна, Незалежності, О.Довбуша, О.Кобилянської, С.Бандери, Северина Наливайка, Січових Стрільців, Т.Шевченка, Українська, Я.Веселовського), Печеніжин (Авраменка, Б.Лепкого, Б.Хмельницького, Богдана Круглика, В.Стефаника, Ватутіна, Г.Сковороди, Д.Вітовського, Дубовецького, Є.Коновальця, Замкова, І.Богуна, І.Сірка, І.Франка, І.Чупрея, Козьменка, Л.Мартовича, М.Коцюбинського, М.Лисенка, Молодіжна, Набережна, Незалежності, О.Довбуша, П.Калнишевського, Р.Шухевича, С.Бандери, С.Височана, Січових Стрільців, Сонячна, Т.Шевченка)</v>
          </cell>
          <cell r="S597" t="str">
            <v>Населення, Печеніженське КПП</v>
          </cell>
        </row>
        <row r="598">
          <cell r="D598" t="str">
            <v>Печеніжин 35/10 кВ</v>
          </cell>
          <cell r="G598" t="str">
            <v>Сосна</v>
          </cell>
          <cell r="P598">
            <v>19</v>
          </cell>
          <cell r="R598" t="str">
            <v>Печеніжин (Прикарпатська)</v>
          </cell>
          <cell r="S598" t="str">
            <v>Населення</v>
          </cell>
        </row>
        <row r="599">
          <cell r="D599" t="str">
            <v>Печеніжин 35/10 кВ</v>
          </cell>
          <cell r="G599" t="str">
            <v>Сопів</v>
          </cell>
          <cell r="P599">
            <v>1527</v>
          </cell>
          <cell r="R599" t="str">
            <v>Кіданч (В.Івасюка, В.Стефаника, В.Стуса, І.Мічуріна, Л.Мартовича, М.Коцюбинського, М.Підгірянки, Нова, О.Кобилянської, Р.Шухевича, Т.Шевченка, Ю.Федьковича), Княждвір (В.Стуса, Є.Коновальця, І.Сірка, І.Франка, Нова, О.Довбуша, Т.Шевченка, Хатки), Нижній Вербіж (Січових Стрільців), Печеніжин (А.Міцкевича, Агафії Степаняк, Д.Січинського, Дубовиці, Зелена, Набережна, Набережної, Незалежності, Семенюка, Сотника Павлюка, Яршиця), Сопів (Автомобілістів, Автомобільна, Братів Довганюків, В.Івасюка, В.Стефаника, В.Чорновола, Весела, Весняна, Водна, Газова, Довганюків, Залізнична, Зелена, Зеленосадська, Карпатська, Квіткова, Кийданецька, Княждвірська, Коломийська, Надпрутська, О.Кобилянської, Пасічна, Покутська, Польова, Прикарпатська, Садова, Січових Стрільців, Тисова, Тиха, Чепаш, Шкільна)</v>
          </cell>
          <cell r="S599" t="str">
            <v>Населення, АЗС, газобанонний цех</v>
          </cell>
        </row>
        <row r="600">
          <cell r="D600" t="str">
            <v>Романівка 35/10/6 кВ</v>
          </cell>
          <cell r="G600" t="str">
            <v>Н.Вербіж</v>
          </cell>
          <cell r="P600">
            <v>388</v>
          </cell>
          <cell r="R600" t="str">
            <v>Верхній Вербіж (І.Франка), Воскресинці (Лугова), Коломия (В.Білозора, Д.Січинського, П.Ніщинського), Нижній Вербіж (Дружби, Є.Коновальця, І.Франка, Л.Мартовича, М.Лисенка, Незалежності, Січових Стрільців, Т.Шевченка, Я.Галана, Яблунева)</v>
          </cell>
          <cell r="S600" t="str">
            <v>Малі підприємства; населення</v>
          </cell>
        </row>
        <row r="601">
          <cell r="D601" t="str">
            <v>Семаківці 110/10 кВ</v>
          </cell>
          <cell r="G601" t="str">
            <v>Замулинці</v>
          </cell>
          <cell r="P601">
            <v>1474</v>
          </cell>
          <cell r="R601" t="str">
            <v>Воскресинці (А.Міцкевича), Замулинці (З.Космодем'янської, Колгоспна, Молодіжна, Набережна, Набережна-Надпруття, Нова, Прикарпатська, Т.Шевченка, Тиха, Ю.Гагаріна, 1 Травня), Корнич (Б.Хмельницького, В.Стуса, Василя Симоненка, Гулика, Залізнична, І.Мазепи, І.Франка, Клапчука, Л.Українки, Лугова, М.Лисенка, Мирослава Пітцика, О.Довбуша, О.Довженка, П.Сагайдачного, Перемоги, Т.Шевченка, Чернівецька, Я.Галана), Королівка (А.Міцкевича, Млинська), Матеївці (А.Макаренка, А.Шептицького, В.Стефаника, В.Чапаєва, Відродження, Героїв, І.Мазепи, І.Франка, Косівська, Л.Українки, М.Грушевського, М.Лисенка, Молодіжна, Нова, О.Довбуша, О.Довженка, О.Кобилянської, П.Мирного, П.Тичини, Південний, Польова, Т.Шевченка, У.Кармелюка, Чкалова, Ю.Гагаріна), Перерив (В.Стефаника, Є.Коновальця, І.Франка, Козланюка, Коломийка, Л.Українки, М.Грушевського, Миру, Млинська, О.Довбуша, Т.Шевченка, Ю.Гагаріна), Семаківці (Матеївецька ОТГ) (Нова, Підгора, Сонячна , Тиха, Тихий, Центральна)</v>
          </cell>
          <cell r="S601" t="str">
            <v>Населення, ФГ "Прометей" (Ферма)</v>
          </cell>
        </row>
        <row r="602">
          <cell r="D602" t="str">
            <v>Семаківці 110/10 кВ</v>
          </cell>
          <cell r="G602" t="str">
            <v>Назірна</v>
          </cell>
          <cell r="P602">
            <v>367</v>
          </cell>
          <cell r="R602" t="str">
            <v>Загайпіль (Б.Хмельницького, І.Франка, Українська, Хрептюкова, Хриптюків), Кобилець (Л.Українки, Т.Шевченка, Ю.Гагаріна), Назірна (В.Стефаника, Л.Українки, О.Довбуша, Т.Шевченка, Терлецького), Семаківці (Матеївецька ОТГ) (Залізнична, Польова)</v>
          </cell>
          <cell r="S602" t="str">
            <v>Населення</v>
          </cell>
        </row>
        <row r="603">
          <cell r="D603" t="str">
            <v>ДСП 110/6 кВ</v>
          </cell>
          <cell r="G603" t="str">
            <v>ДСП-1</v>
          </cell>
          <cell r="P603">
            <v>1</v>
          </cell>
          <cell r="R603" t="str">
            <v>Надвірна (Соборна)</v>
          </cell>
          <cell r="S603" t="str">
            <v>ТОВ "Свиспан Лімітед"</v>
          </cell>
        </row>
        <row r="604">
          <cell r="D604" t="str">
            <v>ДСП 110/6 кВ</v>
          </cell>
          <cell r="G604" t="str">
            <v>ЗБВІК</v>
          </cell>
          <cell r="P604">
            <v>1158</v>
          </cell>
          <cell r="R604" t="str">
            <v>Надвірна (А.Шептицького, Братів Срібних, В.Винниченка, В.Стефаника, Вишнева, Воз'єднання, Вокзальна, Гірська, Д.Січинського, Дем'янчука, Дружби, Заводська, І.Вагилевича, Касіяна, Кирила і Мефодія, Лук'ян Кобилиця, М.Грушевського, М.Коперника, М.Лисенка, М.Тарнавського, М.Шашкевича, Недовга, О.Теліги, О.Тихого, Олени Пчілки, Олени Степанівни, Прикарпатська, Р.Купчинського, Ревуцького, Садова, Січових Стрільців, Скікуна, Соборна, Т.Шевченка, У.Кармелюка, Ю.Солдак, Ю.Федьковича, 3-й Олени Степанівни, 4-й Олени Степанівни, 5-й Олени Степанівни, 100-річчя Нафтовиків), Пнів (І.Котляревського)</v>
          </cell>
          <cell r="S604" t="str">
            <v>Населення, малі підприєства</v>
          </cell>
        </row>
        <row r="605">
          <cell r="D605" t="str">
            <v>ДСП 110/6 кВ</v>
          </cell>
          <cell r="G605" t="str">
            <v>Л/К-1</v>
          </cell>
          <cell r="P605">
            <v>1</v>
          </cell>
          <cell r="R605" t="str">
            <v>Надвірна (Соборна)</v>
          </cell>
          <cell r="S605" t="str">
            <v>малі підприємства</v>
          </cell>
        </row>
        <row r="606">
          <cell r="D606" t="str">
            <v>ДСП 110/6 кВ</v>
          </cell>
          <cell r="G606" t="str">
            <v>Насосна-1</v>
          </cell>
          <cell r="P606">
            <v>1</v>
          </cell>
          <cell r="R606" t="str">
            <v>Надвірна (Добровольців)</v>
          </cell>
          <cell r="S606" t="str">
            <v>Насосна ТОВ "Свиспан Лімітед"</v>
          </cell>
        </row>
        <row r="607">
          <cell r="D607" t="str">
            <v>ДСП 110/6 кВ</v>
          </cell>
          <cell r="G607" t="str">
            <v>Реалбаза-1</v>
          </cell>
          <cell r="P607">
            <v>1</v>
          </cell>
          <cell r="R607" t="str">
            <v>Надвірна (Добровольців)</v>
          </cell>
          <cell r="S607" t="str">
            <v>Малі підприємства</v>
          </cell>
        </row>
        <row r="608">
          <cell r="D608" t="str">
            <v>ДСП 110/6 кВ</v>
          </cell>
          <cell r="G608" t="str">
            <v>Насосна-2</v>
          </cell>
          <cell r="P608">
            <v>1</v>
          </cell>
          <cell r="R608" t="str">
            <v>Надвірна (Добровольців)</v>
          </cell>
          <cell r="S608" t="str">
            <v>Насосна ТОВ "Свиспан Лімітед"</v>
          </cell>
        </row>
        <row r="609">
          <cell r="D609" t="str">
            <v>ДСП 110/6 кВ</v>
          </cell>
          <cell r="G609" t="str">
            <v>Реалбаза-2</v>
          </cell>
          <cell r="P609">
            <v>1</v>
          </cell>
          <cell r="R609" t="str">
            <v>Надвірна (Добровольців)</v>
          </cell>
          <cell r="S609" t="str">
            <v>Малі підприємства</v>
          </cell>
        </row>
        <row r="610">
          <cell r="D610" t="str">
            <v>ДСП 110/6 кВ</v>
          </cell>
          <cell r="G610" t="str">
            <v>Радгосп</v>
          </cell>
          <cell r="P610">
            <v>1143</v>
          </cell>
          <cell r="R610" t="str">
            <v>Делятин (Лотовий), Ланчин (В.Стефаника), Лоєва (Б.Хмельницького, Біля зони, В.Стуса, В.Чорновола, Гаврилюка, Є.Коновальця, І.Франка, Л.Українки, Лісова, М.Грушевського, М.Коцюбинського, М.Черемшини, Миру, Молодіжна, О.Довбуша, Р.Шухевича, Романюка, С.Бандери, Січових Стрільців, Смерічка, Т.Шевченка), Надвірна (Добровольців, Соборна), Стримба (Б.Хмельницького, В.Стуса, Вишка, Відродження, Г.Сковороди, Дружби, Зелена, І.Карпенка-Карого, І.Франка, Козацька, Л.Українки, Лани, Лісова, М.Грушевського, Молодіжна, Незалежності, Нижня, Новопроектна, П.Полуботка, Приміська, Р.Шухевича, Садова, Сигли, Соборна, Сонячна, Стави, Т.Шевченка, Українська, Я.Галана)</v>
          </cell>
          <cell r="S610" t="str">
            <v>Малі підприємства</v>
          </cell>
        </row>
        <row r="611">
          <cell r="D611" t="str">
            <v>Пасічна 35/6 кВ</v>
          </cell>
          <cell r="G611" t="str">
            <v>Пасічна</v>
          </cell>
          <cell r="P611">
            <v>421</v>
          </cell>
          <cell r="R611" t="str">
            <v>Битків (Михайлюка), Пасічна (В.Стуса, Кооперативна, Л.Українки, Милого, О.Довбуша, С.Галечко, Т.Шевченка, 1 Травня), Пнів</v>
          </cell>
          <cell r="S611" t="str">
            <v>Надвірнянський кар'єр "Карпати", населення</v>
          </cell>
        </row>
        <row r="612">
          <cell r="D612" t="str">
            <v>Пасічна 35/6 кВ</v>
          </cell>
          <cell r="G612" t="str">
            <v>Пнів</v>
          </cell>
          <cell r="P612">
            <v>2190</v>
          </cell>
          <cell r="R612" t="str">
            <v>Битків (Михайлюка, Промислова, Т.Шевченка), Мозолівка (Мозолівка), Пнів (Битківчик, Білозорина, В.Івасюка, В.Стефаника, В.Чорновола, Горішня, Горішнянка, Гречки, Гуменівка, Долішнянка, Дошава, І.Котляревського, І.Мазепи, І.Франка, Л.Українки, Лани, М.Грушевського, М.Черемшини, Мозолівка, Мойсейовича, Молодіжна, Новобудова, Новопроектна, С.Галечко, Січових Стрільців, Т.Шевченка, УПА, УСС, Церковище, Шкрумеляка, Ю.Федьковича, Я.Галана)</v>
          </cell>
          <cell r="S612" t="str">
            <v>Населення, школа</v>
          </cell>
        </row>
        <row r="613">
          <cell r="D613" t="str">
            <v>Пасічна 35/6 кВ</v>
          </cell>
          <cell r="G613" t="str">
            <v>Замок-1</v>
          </cell>
          <cell r="P613">
            <v>141</v>
          </cell>
          <cell r="R613" t="str">
            <v>Пнів (Січових Стрільців), Пнів (В.Івасюка, Ганни Пчілки, Долішнянка, М.Грушевського, Мойсейовича, Новопроектна, Олени Пчілки, Річна, С.Височана, Січових Стрільців)</v>
          </cell>
          <cell r="S613" t="str">
            <v>Населення, насосна водоканалу</v>
          </cell>
        </row>
        <row r="614">
          <cell r="D614" t="str">
            <v>Пасічна 35/6 кВ</v>
          </cell>
          <cell r="G614" t="str">
            <v>Замок-2</v>
          </cell>
          <cell r="P614">
            <v>178</v>
          </cell>
          <cell r="R614" t="str">
            <v>Надвірна (М.Грушевського), Пнів (Горішня, Горішнянка, Гречки, Гуменівка, Долішнє Поле , І.Мазепи, М.Черемшини, Мойсейовича, Молодіжна, Річки, С.Галечко, Січових Стрільців, УСС, Ю.Федьковича, Я.Галана)</v>
          </cell>
          <cell r="S614" t="str">
            <v>Населення</v>
          </cell>
        </row>
        <row r="615">
          <cell r="D615" t="str">
            <v>Пасічна 35/6 кВ</v>
          </cell>
          <cell r="G615" t="str">
            <v>Бистриця</v>
          </cell>
          <cell r="P615">
            <v>917</v>
          </cell>
          <cell r="R615" t="str">
            <v>Білозорина (Білозорина, Маричівка, О.Довженка, Плоснина, Шкільна), Пасічна (В.Стуса, Верхня Горщоватка, Милого, О.Довбуша, Постоята, С.Галечко, Т.Шевченка, 1 Травня), Пнів (Білозорина, Горішня, Маричівка, О.Довженка, Плоснина, Річки, Шкільна), Постоята (Постоята)</v>
          </cell>
          <cell r="S615" t="str">
            <v>Населення</v>
          </cell>
        </row>
        <row r="616">
          <cell r="D616" t="str">
            <v>Городенка 110/35/10 кВ</v>
          </cell>
          <cell r="G616" t="str">
            <v>Авангард</v>
          </cell>
          <cell r="P616">
            <v>2</v>
          </cell>
          <cell r="R616" t="str">
            <v>Городенка (В.Винниченка)</v>
          </cell>
          <cell r="S616" t="str">
            <v>Птахофабрика</v>
          </cell>
        </row>
        <row r="617">
          <cell r="D617" t="str">
            <v>Городенка 110/35/10 кВ</v>
          </cell>
          <cell r="G617" t="str">
            <v>Серафинці</v>
          </cell>
          <cell r="P617">
            <v>1390</v>
          </cell>
          <cell r="R617" t="str">
            <v>Городенка (А.Шептицького, Б.Хмельницького, Буковинська, В.Стефаника, В.Сухомлинського, Володимира Великого, Голинського, Грималюка, Є.Коновальця, Залізнична, Замори, Зелена, І.Богуна, І.Котляревського, І.Мазепи, І.Чайки, Князя Лева, Колодзінського, Л.Мартовича, Лісняка, М.Черемшини, Монкутська, Н.Яремчука, Новоселів, О.Маковея, Підліська, Поле чудес, Рудика, С.Петлюри, Серафинецька, Слави Стецько, Смеречанського, Сонячна, Т.Шевченка, Червона Осада, Я.Курилюка, Ямгорівська, 1 Грудня), Серафинці (Б.Хмельницького, БАБИНСЬКОГО, БЕРЕЗІВСЬКА, В.Винниченка, В.Стефаника, В.Стуса, Галицька, Затишна, І.Богуна, І.Мазепи, І.Ощипка, І.Франка, Космонавтів, Л.Бачинського, Л.Мартовича, Л.Українки, ЛЕВИЦЬКОГО, М.Грушевського, М.Кобилянської, М.Котляревського, М.Коцюбинського, М.Лисенка, М.Рильського, М.Черемшини, Нестойко, Новоселів, О.Бачинської, П.Васкули, П.Мирного, П.Сагайдачного, С.Гулака-Артемовського, Свободи, СІЛЬСЬКА, Січових Стрільців, Т.Шевченка, Юрківка, Юрчишина, 1 Травня, 40-річчя Перемоги), Ясенів-Пільний (Горбасівка)</v>
          </cell>
          <cell r="S617" t="str">
            <v>Населення; водозабір, очисні споруди</v>
          </cell>
        </row>
        <row r="618">
          <cell r="D618" t="str">
            <v>Городенка 110/35/10 кВ</v>
          </cell>
          <cell r="G618" t="str">
            <v>Глушків</v>
          </cell>
          <cell r="P618">
            <v>1429</v>
          </cell>
          <cell r="R618" t="str">
            <v>Глушків (Б.Хмельницького, В.Стефаника, ВАРШАВСЬКА, І.Франка, Л.Мартовича, Л.Українки, М.Грушевського, Незалежності, Січових Стрільців, Т.Шевченка, Українська, Ю.Бундзяка, 5 річниці Незалежності, 8 Березня, 30-річчя Перемоги), Городенка (А.Шептицького, БУДІВЕЛЬНА, І.Богуна), Ясенів-Пільний (Буковинська, В.Матієка, В.Стефаника, Варшавська, Вишнева, Загайпільська, Залізнична, Затишна, І.Франка, Івана Олексюка, Козацька, Л.Бачинського, Л.Українки, Миру, Набережна, Незалежна, Новоселів, П.Васкули, Перемоги, Першотравнева, Січових Стрільців, Т.Шевченка, Українська, Ю.Гагаріна, 1 Травня, 17 Вересня, 24 Серпня, 30-річчя Перемоги)</v>
          </cell>
          <cell r="S618" t="str">
            <v>Населення; малі підприємства</v>
          </cell>
        </row>
        <row r="619">
          <cell r="D619" t="str">
            <v>Городенка 110/35/10 кВ</v>
          </cell>
          <cell r="G619" t="str">
            <v>Сирзавод-1</v>
          </cell>
          <cell r="P619">
            <v>0</v>
          </cell>
          <cell r="R619" t="str">
            <v>Городенка</v>
          </cell>
          <cell r="S619" t="str">
            <v>Сирзавод</v>
          </cell>
        </row>
        <row r="620">
          <cell r="D620" t="str">
            <v>Городенка 110/35/10 кВ</v>
          </cell>
          <cell r="G620" t="str">
            <v>Городенка</v>
          </cell>
          <cell r="P620">
            <v>2319</v>
          </cell>
          <cell r="R620" t="str">
            <v>Городенка (А.Міцкевича, Боднарчука, В.Білика, В.Винниченка, В.Івасюка, В.Стефаника, В.Стуса, Василя Симоненка, Володимира Великого, Г.Косака, Г.Сковороди, Героїв Євромайдану , Голинського, Д.Яворницького, Демчука, Зарічанська, Зелена, І.Богуна, Князя Лева, Конституції України, Кринична, Крип'якевича, Крушельницького, Л.Бачинського, Л.Курбаса, Л.Українки, М.Гоголя, М.Коперника, М.Коцюбинського, М.Слободівни, Монастирська, Незалежності, Новоселів, О.Довбуша, О.Маковея, Осада Червона, П.Васкули, Паркова, Підліська, Покутська, Потоцького, Радісна, РИБЧУКА, РИНКОВА, С.Бандери, С.Височана, С.Петлюри, Січових Стрільців, Смеречанського, Сотника Сергія Дідича, Спартака, Спортивна, Станіславська, Т.Чупринки, Т.Шевченка, Українська, Червона Осада, Шкільна, Я.Мудрого, Яківчика, 1 Грудня, 1 Листопада, 5 річниці Незалежності), Котиківка (Галузівська, І.Виговського, І.Франка, Козацька, Короля Данила, П.Калнишевського, П.Сагайдачного, Т.Шевченка)</v>
          </cell>
          <cell r="S620" t="str">
            <v>Населення, пожежна, поліція, водозабір, ДСНС, пекарня</v>
          </cell>
        </row>
        <row r="621">
          <cell r="D621" t="str">
            <v>Городенка 110/35/10 кВ</v>
          </cell>
          <cell r="G621" t="str">
            <v>Стрільче</v>
          </cell>
          <cell r="P621">
            <v>1459</v>
          </cell>
          <cell r="R621" t="str">
            <v>Городенка (Набережна, Р.Шухевича, Рашківська, РИБЧУКА, Родини Шухевичів, С.Височана, С.Ковпака, С.Руданського, Т.Шевченка), Котиківка (Б.Лепкого, Барабаша, В.Шкрумелюка, Воробкевича, Галицька, Гранична, Д.Вітовського, Данилюка, Дністрянська, І.Вагилевича, І.Виговського, І.Карпенка-Карого, І.Франка, Короля Данила, Космонавтів, Котелківська, Котиківська, М.Грушевського, М.Лисенка, М.Шашкевича, Молодіжна, О.Кобилянської, П.Дорошенка, П.Могили, Павлусевича, Пантелеймона Куліша, Проектна, Рашківська, Рибчука, С.Височана, С.Руданського, Сембратовича, Сніжна, Т.Шевченка, Ю.Федьковича, 22 Січня), Серафинці (Б.Хмельницького), Стрільче (1 Травня), Стрільче (Галицька, Горішня, Залевадівська, І.Франка, І.Чайки, Л.Українки, О.Кобилянської, Перемоги, Першотравнева, С.Бандери, Садова, Січових Стрільців, Стрілецької Слави, Т.Шевченка, Травнева, УКРА1НСЬКА, Українська, Цимбалівська, 1 Травня)</v>
          </cell>
          <cell r="S621" t="str">
            <v>Населення; малі підприємства</v>
          </cell>
        </row>
        <row r="622">
          <cell r="D622" t="str">
            <v>Городенка 110/35/10 кВ</v>
          </cell>
          <cell r="G622" t="str">
            <v>Сирзавод-2</v>
          </cell>
          <cell r="P622">
            <v>0</v>
          </cell>
          <cell r="R622" t="str">
            <v>Городенка</v>
          </cell>
          <cell r="S622" t="str">
            <v>Сирзавод</v>
          </cell>
        </row>
        <row r="623">
          <cell r="D623" t="str">
            <v>Городенка 110/35/10 кВ</v>
          </cell>
          <cell r="G623" t="str">
            <v>Рашків</v>
          </cell>
          <cell r="P623">
            <v>241</v>
          </cell>
          <cell r="R623" t="str">
            <v>Городенка (В.Винниченка, Дачна, С.Височана, Садова, Станіславська)</v>
          </cell>
          <cell r="S623" t="str">
            <v>Населення; малі підприємства, пекарня</v>
          </cell>
        </row>
        <row r="624">
          <cell r="D624" t="str">
            <v>Городенка 110/35/10 кВ</v>
          </cell>
          <cell r="G624" t="str">
            <v>Тишківці</v>
          </cell>
          <cell r="P624">
            <v>906</v>
          </cell>
          <cell r="R624" t="str">
            <v>Городенка (В.Винниченка, Заводська, Станіславська), Котиківка (Пельцаки), Тишківці (Б.Хмельницького, Бабинського, В.Стефаника, В.Чорновола, Галицька, Горішня, Грималюка, Є.Коновальця, І.Мазепи, І.Франка, Клітка, Козаря, Козацька, Л.Мартовича, Л.Українки, М.Грушевського, М.Лисенка, М.Шашкевича, Миру, Незалежності, О.Кобилянської, П.Сагайдачного, П.Чубинського, Р.Шухевича, Родини Шухевичів, Сагайдачна, Садова, Січових Стрільців, Т.Шевченка, Центральна, Ю.Федьковича, 1 Грудня, 17 Вересня), Чортовець, Якубівка (Великий став, І.Франка, М.Грушевського, Молодіжна, О.Бачинської, Т.Шевченка)</v>
          </cell>
          <cell r="S624" t="str">
            <v>Населення; малі підприємства, сільськогосподарський виробничий кооператив ім Т.Г. Шевченка</v>
          </cell>
        </row>
        <row r="625">
          <cell r="D625" t="str">
            <v>Городенка 110/35/10 кВ</v>
          </cell>
          <cell r="G625" t="str">
            <v>Чернятин</v>
          </cell>
          <cell r="P625">
            <v>1542</v>
          </cell>
          <cell r="R625" t="str">
            <v>Вікно (Б.Хмельницького, Братів Василиків, В.Винниченка, В.Стефаника, Грицюка, Зелена, І.Франка, Л.Мартовича, Л.Українки, М.Грушевського, Миру, Молодіжна, Незалежності, О.Довбуша, О.Кобилянської, П.Сагайдачного, Польова, Радісна, С.Височана, Січових Стрільців, Т.Шевченка, 1 Травня), Городенка (В.Винниченка, С.Височана, Чернятинська, 1 Грудня), Чернятин (Б.Хмельницького, Біла, Боднарчука, В.Винниченка, В.Стефаника, В.Стуса, В.Чорновола, Воїнів УПА, Д.Вітовського, Данилюка, Затишна, І.Богуна, І.Миколайчука, І.Нечуя-Левицького, І.Франка, І.Шевчука, Л.Мартовича, Л.Українки, М.Грушевського, М.Драгоманова, М.Коцюбинського, М.Лисенка, М.Хвильового, М.Черемшини, Миколи Ганущака, Миру, Молодіжна, Морозевичів, Морозевичів Б, Незалежності, О.Кобилянської, П.Мирного, П.Сагайдачного, Р.Шухевича, С.Бандери, Садова, Северина Наливайка, Січових Стрільців, Сонячна, Т.Шевченка, Українська, Чорнобривого, Ю.Неміша, Ю.Федьковича, Я.Галана, 1 Травня, 16 Липня, 22 Січня)</v>
          </cell>
          <cell r="S625" t="str">
            <v>Населення; малі підприємства, СЕС</v>
          </cell>
        </row>
        <row r="626">
          <cell r="D626" t="str">
            <v>Городенка 110/35/10 кВ</v>
          </cell>
          <cell r="G626" t="str">
            <v>Елеватор</v>
          </cell>
          <cell r="P626">
            <v>2</v>
          </cell>
          <cell r="R626" t="str">
            <v>Городенка</v>
          </cell>
          <cell r="S626" t="str">
            <v>Елеватор</v>
          </cell>
        </row>
        <row r="627">
          <cell r="D627" t="str">
            <v>Заболотів 110/10 кВ</v>
          </cell>
          <cell r="G627" t="str">
            <v>Кирнички-2</v>
          </cell>
          <cell r="P627">
            <v>441</v>
          </cell>
          <cell r="R627" t="str">
            <v>Борщів (Коломийська), Ганнів (Л.Українки, О.Довбуша, Т.Шевченка), Замулинці (Зарінкова, Молодіжна, Прикарпатська), Семаківці (Матеївецька ОТГ) (Вижницька, Залізнична, Зарінкова, Зелена, І.Франка, Клубна, Клубний, Козланюка, Кутова, Молодіжна, Набережна, Надпруття, Центральна)</v>
          </cell>
          <cell r="S627" t="str">
            <v>Населення</v>
          </cell>
        </row>
        <row r="628">
          <cell r="D628" t="str">
            <v>Лисець 35/10 кВ</v>
          </cell>
          <cell r="G628" t="str">
            <v>Ст.Лисець</v>
          </cell>
          <cell r="P628">
            <v>1874</v>
          </cell>
          <cell r="R628" t="str">
            <v>Лисець (В.Чорновола, І.Франка, М.Коцюбинського, Січових Стрільців, Сніжна, Шкільна, 1 грудня), Посіч (Біла, Гамалії, Глибокий, Л.Українки, Лісова, Майданська, Монастирська, Музична, Нова, Новобудова, Новоселів, Польова, Потічна, Промислова, Садова, Т.Шевченка), Старий Лисець (Б.Хмельницького, Берегова, Біологічна, В.Івасюка, В.Стефаника, В.Стуса, В.Чорновола, Весняна, Г.Хоткевича, Гайова, За селом, Залисецька, Зелена, І.Франка, Квіткова, Квітнева, Колгоспна, Л.Українки, Лисецька, Лугова, М.Вовчка, М.Грушевського, М.Коцюбинського, М.Черемшини, Мазурська, Миру, Молодіжна, Н.Яремчука, Незалежності, Нова, Новоселицька, Новоселів, О.Довбуша, О.Кобилянської, Озерна, П.Сагайдачного, Польова, Р.Шухевича, С.Бандери, Садова, Січових стрільців, Соборна, Соборності, Сонячна, Т.Шевченка, Тракторна, У.Кармелюка, Удудові, Цвинтарна, Центральна, Шевченка Нова, Шкільна, 1 Травня)</v>
          </cell>
          <cell r="S628" t="str">
            <v>Населення</v>
          </cell>
        </row>
        <row r="629">
          <cell r="D629" t="str">
            <v>Лисець 35/10 кВ</v>
          </cell>
          <cell r="G629" t="str">
            <v>Радіозавод</v>
          </cell>
          <cell r="P629">
            <v>131</v>
          </cell>
          <cell r="R629" t="str">
            <v>Лисець (В.Стефаника, В.Чорновола, О.Кобилянської, Січових Стрільців)</v>
          </cell>
          <cell r="S629" t="str">
            <v>Населення</v>
          </cell>
        </row>
        <row r="630">
          <cell r="D630" t="str">
            <v>Лисець 35/10 кВ</v>
          </cell>
          <cell r="G630" t="str">
            <v>ТП-29-483</v>
          </cell>
          <cell r="P630">
            <v>3</v>
          </cell>
          <cell r="R630" t="str">
            <v>Драгомирчани (Миру)</v>
          </cell>
          <cell r="S630" t="str">
            <v>ТОВ "ІВА-АРТ"</v>
          </cell>
        </row>
        <row r="631">
          <cell r="D631" t="str">
            <v>Лисець 35/10 кВ</v>
          </cell>
          <cell r="G631" t="str">
            <v>ТП-29-482</v>
          </cell>
          <cell r="P631">
            <v>2</v>
          </cell>
          <cell r="R631" t="str">
            <v>Драгомирчани (Миру)</v>
          </cell>
          <cell r="S631" t="str">
            <v>ТОВ "ВЕСМАК"</v>
          </cell>
        </row>
        <row r="632">
          <cell r="D632" t="str">
            <v>Лисець 35/10 кВ</v>
          </cell>
          <cell r="G632" t="str">
            <v>Радча</v>
          </cell>
          <cell r="P632">
            <v>1345</v>
          </cell>
          <cell r="R632" t="str">
            <v>Івано-Франківськ (Є.Коновальця), Клузів (Залізнична), Лисець (Б.Хмельницького, В.Стуса, Галицька, І.Виговського, І.Мазепи, Іваниківська, Миру, Незалежності, С.Бандери, Я.Мудрого, 500-річчя Лисця), Радча (Б.Лепкого, Б.Хмельницького, Болотна, Борина, Бриндзея, В.Івасюка, В.Стефаника, В.Стуса, В.Чорновола, Верховинська, Ветеранів, Війтова, Галицька, Гонти, Гончара, Д.Вітовського, Д.Січинського, Дружби, Дружна, Дубова, Є.Коновальця, Європейська, За селом, Замкнута, І.Мазепи, І.Мічуріна, І.Франка, Квіткова, Ковалева, Колгоспна, Кондратіва, Кооперативна, Л.Українки, Левицького, Лисецька, Лугова, М.Грушевського, М.Кривоноса, М.Підгірянки, М.Черемшини, Мартинюків, Механізаторів, Миру, Молодіжна, Небесної Сотні, Незалежності, Нова, О.Довбуша, П.Мирного, П.Полуботка, П.Тичини, Перемоги, Польова, Прикарпатська, Просвіти, Р.Шухевича, С.Бандери, С.Крушельницької, С.Петлюри, Садова, Січових Стрільців, Т.Шевченка, Тракторна, Фуштея, Церковна, Червоного Хреста, Чукалівська, Шкільна, 8 Березня), Черніїв (Гора, С.Петлюри), Чукалівка (А.Шептицького, Вишнева, Г.Хоткевича, Гончара, М.Підгірянки, Медична, Надрічна, С.Петлюри)</v>
          </cell>
          <cell r="S632" t="str">
            <v>Населення; ТзОВ "Торро"; ТзОВ "Електросвіт", котельня</v>
          </cell>
        </row>
        <row r="633">
          <cell r="D633" t="str">
            <v>Лисець 35/10 кВ</v>
          </cell>
          <cell r="G633" t="str">
            <v>Чукалівка</v>
          </cell>
          <cell r="P633">
            <v>892</v>
          </cell>
          <cell r="R633" t="str">
            <v>Драгомирчани (Б.Хмельницького, Березники, В.Івасюка, За дорогою, Миру, Проста, С.Бандери, Сніжна, Сонячна), Івано-Франківськ (Бистриця, Бистриця Надвірнянська, Бистриця-ІФ, Горохолинська, Є.Коновальця, Медична, Прикарпаття), Лисець (В.Івасюка), Радча (Т.Шевченка), Радча (А.Шептицького, Європейська, За селом, За Юрком, Соборності, Т.Шевченка), Чукалівка (А.Шептицького, Б.Хмельницького, Беризина, Біля зеленого господарства, Біля Литовища, Біля Школи, Борців за волю України, В.Стуса, В.Чорновола, Вербова, Г.Сковороди, Г.Хоткевича, Гаврилюка, Гончара, Гука, Затишна, Зелена, Зелене господарство, І.Миколайчука, І.Франка, Квіткова, Клубна, Княгині Ольги, Корнійчука, Л.Українки, М.Вовчка, М.Грушевського, М.Черемшини, Медична, Миру, Молодіжна, Надрічна, Небесної Сотні, Незалежності, О.Вишні, О.Довбуша, О.Довженка, О.Кобилянської, П.Мирного, П.Сагайдачного, Паркова, Польова, Роксолани, Романа Федоріва, С.Бандери, С.Руданського, Садова, Січових Стрільців, Сонячна, Т.Мельничука, Т.Шевченка, Тиха, Шкільна, 1 Травня, 8 Березня)</v>
          </cell>
          <cell r="S633" t="str">
            <v>Населення, Онкодиспансер, котельні, будинок пристарілих</v>
          </cell>
        </row>
        <row r="634">
          <cell r="D634" t="str">
            <v>Лисець 35/10 кВ</v>
          </cell>
          <cell r="G634" t="str">
            <v>Драгомирчани</v>
          </cell>
          <cell r="P634">
            <v>1013</v>
          </cell>
          <cell r="R634" t="str">
            <v>Драгомирчани (Б.Хмельницького, Березники, Н.Яремчука, С.Бандери, Сонячна), Драгомирчани (А.Шептицького, Б.Хмельницького, Березники, В.Івасюка, В.Стуса, В.Чорновола, Долина, Європейська, І.Франка, Л.Українки, Миру, Н.Яремчука, Надрічна, Незалежності, Нова, С.Бандери, Сніжна, Староцерковна, Т.Шевченка, Шкільна), Крихівці (Д.Галицького), Крихівці (Аматорська, Вишнева, І.Сірка, Кобзаря, Крихівецька, Криховецька, Крушина, Липова, Липова-Вишнева, Межова, 16 липня, 22 Січня), Лисець (Липова, Нова, Нова друга, Північний масив, Січових Стрільців)</v>
          </cell>
          <cell r="S634" t="str">
            <v>Населення; ТОВ "АРІОН" (мін. Вода), НЕТГРУП</v>
          </cell>
        </row>
        <row r="635">
          <cell r="D635" t="str">
            <v>Битків 35/6 кВ</v>
          </cell>
          <cell r="G635" t="str">
            <v>Скважина №270</v>
          </cell>
          <cell r="P635">
            <v>261</v>
          </cell>
          <cell r="R635" t="str">
            <v>Битків, Битків (Михайлюка), Пнів (Битківчик)</v>
          </cell>
          <cell r="S635" t="e">
            <v>#N/A</v>
          </cell>
        </row>
        <row r="636">
          <cell r="D636" t="str">
            <v>Пасічна 35/6 кВ</v>
          </cell>
          <cell r="G636" t="str">
            <v>Компресорна №3</v>
          </cell>
          <cell r="P636">
            <v>1</v>
          </cell>
          <cell r="R636" t="str">
            <v>Пнів (Січових Стрільців)</v>
          </cell>
          <cell r="S636" t="e">
            <v>#N/A</v>
          </cell>
        </row>
        <row r="637">
          <cell r="D637" t="str">
            <v>Пасічна 35/6 кВ</v>
          </cell>
          <cell r="G637" t="str">
            <v>Дожимна-1</v>
          </cell>
          <cell r="P637">
            <v>1</v>
          </cell>
          <cell r="R637" t="str">
            <v>Пнів</v>
          </cell>
          <cell r="S637" t="e">
            <v>#N/A</v>
          </cell>
        </row>
        <row r="638">
          <cell r="D638" t="str">
            <v>Пасічна 35/6 кВ</v>
          </cell>
          <cell r="G638" t="str">
            <v>ППД-1</v>
          </cell>
          <cell r="P638">
            <v>2</v>
          </cell>
          <cell r="R638" t="str">
            <v>Пасічна</v>
          </cell>
          <cell r="S638" t="e">
            <v>#N/A</v>
          </cell>
        </row>
        <row r="639">
          <cell r="D639" t="str">
            <v>Пасічна 35/6 кВ</v>
          </cell>
          <cell r="G639" t="str">
            <v>Водозабір</v>
          </cell>
          <cell r="P639">
            <v>25</v>
          </cell>
          <cell r="R639" t="str">
            <v>Пасічна, Пасічна (Милого, О.Довбуша)</v>
          </cell>
          <cell r="S639" t="e">
            <v>#N/A</v>
          </cell>
        </row>
        <row r="640">
          <cell r="D640" t="str">
            <v>Пасічна 35/6 кВ</v>
          </cell>
          <cell r="G640" t="str">
            <v>Компресорна №2</v>
          </cell>
          <cell r="P640">
            <v>1</v>
          </cell>
          <cell r="R640" t="str">
            <v>Пнів (Січових Стрільців)</v>
          </cell>
          <cell r="S640" t="e">
            <v>#N/A</v>
          </cell>
        </row>
        <row r="641">
          <cell r="D641" t="str">
            <v>Пасічна 35/6 кВ</v>
          </cell>
          <cell r="G641" t="str">
            <v>ВМК</v>
          </cell>
          <cell r="P641">
            <v>1</v>
          </cell>
          <cell r="R641" t="str">
            <v>Пнів</v>
          </cell>
          <cell r="S641" t="e">
            <v>#N/A</v>
          </cell>
        </row>
        <row r="642">
          <cell r="D642" t="str">
            <v>Лисець 35/10 кВ</v>
          </cell>
          <cell r="G642" t="str">
            <v>Лисець</v>
          </cell>
          <cell r="P642">
            <v>1173</v>
          </cell>
          <cell r="R642" t="str">
            <v>Лисець (В.Івасюка, В.Стуса, В.Чорновола, Верховинська, Весняна, Галицька, Д.Вітовського, Д.Січинського, Довга, Електрична, Зарінки, І.Миколайчука, Іваниківська, Карпатська, Костюка, Л.Українки, М.Грушевського, М.Черемшини, Миру, Молодіжна, О.Довбуша, П.Сагайдачного, Польова, Радчанська, С.Бандери, Січових Стрільців, Сніжна, Т.Шевченка, Шкільна, Я.Мудрого, 500-річчя Лисця), Старий Лисець (Т.Шевченка), Стебник (Берегова, Біля села, В.Івасюка, В.Стефаника, Весняна, І.Франка, Л.Українки, М.Грушевського, Миру, Молодіжна, Н.Яремчука, Набережна, Незалежності, Новоселицька, Новоселів, Новоселів Нова, Промислова, Т.Шевченка, Центральна, Черниша)</v>
          </cell>
          <cell r="S642" t="str">
            <v>Населення</v>
          </cell>
        </row>
        <row r="643">
          <cell r="D643" t="str">
            <v>Войнилів 35/10 кВ</v>
          </cell>
          <cell r="G643" t="str">
            <v>Середнє</v>
          </cell>
          <cell r="P643">
            <v>778</v>
          </cell>
          <cell r="R643" t="str">
            <v>Дорогів (Гребля), Войнилів (Б.Хмельницького, Волоська, Галицька, Зелена, І.Франка, Л.Українки, Лісова, Миру, Незалежності, Перемоги, Сілецька, Січових Стрільців, Т.Шевченка, 50-річчя УПА), Середня (І.Франка, Л.Мартовича , М.Заньковецької, Нова, О.Бабія, Перемоги, Т.Шевченка, Ю.Федьковича)</v>
          </cell>
          <cell r="S643" t="str">
            <v>Населення</v>
          </cell>
        </row>
        <row r="644">
          <cell r="D644" t="str">
            <v>Войнилів 35/10 кВ</v>
          </cell>
          <cell r="G644" t="str">
            <v>Дубовиця</v>
          </cell>
          <cell r="P644">
            <v>440</v>
          </cell>
          <cell r="R644" t="str">
            <v>Войнилів (Б.Хмельницького, В.Стефаника, Зелена, І.Франка, М.Грушевського, Миколи Євшана, Сонячна, Т.Шевченка), Дубовиця (Гаврилюка, Т.Шевченка), Середня (Кулачкова, Кулачковського, М.Грушевського , О.Бабія, Перемоги, Т.Шевченка, Ю.Федьковича)</v>
          </cell>
          <cell r="S644" t="str">
            <v>Населення</v>
          </cell>
        </row>
        <row r="645">
          <cell r="D645" t="str">
            <v>Войнилів 35/10 кВ</v>
          </cell>
          <cell r="G645" t="str">
            <v>Томашівці</v>
          </cell>
          <cell r="P645">
            <v>1171</v>
          </cell>
          <cell r="R645" t="str">
            <v>Войнилів (Б.Хмельницького), Довгий Войнилів (За цвинтарем, Зарічна, Зелена, Львівська, Мисливська, Новий масив, Садова, Ставкова, Т.Шевченка), Перекоси (Є.Коновальця, Зелена, Колгоспна, Л.Українки, Миру, Молодіжна, Нова, Січових Стрільців, Т.Шевченка), Станькова (Вовчків, Вовчуків, Галицька), Томашівці (Гургули, Добровольського, Довпотівська, Дубини, Дубинська, Зарічна, Кам'яне, Л.Українки, М.Грушевського, Миру, Молодіжна, Н.Яремчука, Набережна, Незалежності, Нове село, Ремезовського, Сигли, Січових Стрільців, Т.Шевченка, Церковна, Я.Ткачука)</v>
          </cell>
          <cell r="S645" t="str">
            <v>Населення</v>
          </cell>
        </row>
        <row r="646">
          <cell r="D646" t="str">
            <v>Войнилів 35/10 кВ</v>
          </cell>
          <cell r="G646" t="str">
            <v>Верхня</v>
          </cell>
          <cell r="P646">
            <v>276</v>
          </cell>
          <cell r="R646" t="str">
            <v>Довпотів (В.Стефаника, І.Франка, Л.Українки, Личаківка, М.Грушевського, О.Довбуша, Січових Стрільців, Т.Шевченка, Церковна, Ю.Гагаріна), Копанки (І.Франка, М.Грушевського), Негівці (М.Грушевського, Хутірська), Томашівці (Дубини)</v>
          </cell>
          <cell r="S646" t="str">
            <v>Населення</v>
          </cell>
        </row>
        <row r="647">
          <cell r="D647" t="str">
            <v>Войнилів 35/10 кВ</v>
          </cell>
          <cell r="G647" t="str">
            <v>Перевозець</v>
          </cell>
          <cell r="P647">
            <v>986</v>
          </cell>
          <cell r="R647" t="str">
            <v>Войнилів ('Петриківці', Т.Шевченка), Кудлатівка (Л.Українки, Молодіжна, Нова, Озерна, С.Бандери), Павликівка (І.Франка, Л.Українки , Мединська, Миру), Перевозець (Академіка С.Корольова, Б.Хмельницького, В.Івасюка, В.Стуса, Верхня Фальча, Д.Паліїва, Зарайшулі, Зелена, І.Франка, Л.Українки, М.Грушевського, Молодіжна, Набережна, Незалежності, Нижня Фальча, Нова, Окружна, Професора І. Андрухіва, Т.Шевченка, Тиха, Церковна, Шкільна), Середній Бабин (Бабинська, В.Чорновола, Войнилівська, Галицька, І.Франка, Л.Українки, Молодіжна, Незалежності, Нова, Новий масив, С.Бандери, Садова, Т.Шевченка, Я.Галана), Слобідка (В.Чорновола, Верховинська, Зелена, І.Франка, Лісова, Молодіжна, Січових Стрільців, Т.Шевченка)</v>
          </cell>
          <cell r="S647" t="str">
            <v>Населення</v>
          </cell>
        </row>
        <row r="648">
          <cell r="D648" t="str">
            <v>Завадка 35/10 кВ</v>
          </cell>
          <cell r="G648" t="str">
            <v>Ставки</v>
          </cell>
          <cell r="P648">
            <v>1359</v>
          </cell>
          <cell r="R648" t="str">
            <v>Верхня (Антоніва, Антоновича, братів Закальницьких, Будівельників, В.Сосюри, В.Стефаника, В.Стуса, В.Чорновола, Відродження, Войнилівська, Галицька, Дружби, Є.Коновальця, Завадецька, Завадківська, Запотічна, Заткальницьких, Зборівська, Зборянська, Зелена, І.Мазепи, І.Сірка, І.Франка, Іванкова, Калиновських, Калуська, Камінна, Кооперативна, Космонавтів, Л.Українки, Лазівська, М.Грушевського, Мельника, Молодіжна, Нова, О.Довбуша, О.Калиновського, О.Тихого , Польова, Помірки, Січових Стрільців, Станьківська, Степова, Т.Шевченка, Чиста, Чолія, Шквірка, Шкільна, Юрія Литвина, 8 Березня, 24 Серпня), Вилки (Зелена), Гуменів (В.Чорновола), Завадка, Іванкова (А.Шептицького, В.Чорновола, Воїнів УПА, І.Франка, Іванковецька, Л.Українки, Мельника, Н.Яремчука, Станьківська), Негівці (Підлісна), Станькова (Галицька, Зелена, Л.Українки, Нова, Українська)</v>
          </cell>
          <cell r="S648" t="str">
            <v>Населення, ПП Луців Л.М (Іваньковецькі ковбаси), ТзОВ Гудвегі Україна</v>
          </cell>
        </row>
        <row r="649">
          <cell r="D649" t="str">
            <v>Завадка 35/10 кВ</v>
          </cell>
          <cell r="G649" t="str">
            <v>Збора</v>
          </cell>
          <cell r="P649">
            <v>116</v>
          </cell>
          <cell r="R649" t="str">
            <v>Збора ( Гонти, Гонти, Зарічна, Л.Українки, Молодіжна, Польова, Фермерська, Центральна)</v>
          </cell>
          <cell r="S649" t="str">
            <v>Населення</v>
          </cell>
        </row>
        <row r="650">
          <cell r="D650" t="str">
            <v>Завадка 35/10 кВ</v>
          </cell>
          <cell r="G650" t="str">
            <v>Завадка</v>
          </cell>
          <cell r="P650">
            <v>1039</v>
          </cell>
          <cell r="R650" t="str">
            <v>Болохів (Болохівська, Болохівська-1, Болохівська-2, І.Франка, Мала Завадка, 1 Травня), Завадка (Буковинська, Верховинська, Замкова, Зарічна, Зарічна-2, І.Франка, Кринична, Л.Українки, Молодіжна, Польова, Р.Куція , Садова, Степанівська, Т.Шевченка, Шкільна), Збора (Б.Хмельницького, Дружби, Зарічна, Зелена, І.Франка, Л.Українки, Молодіжна, Незалежності, Нова, О.Довбуша, Січових Стрільців, Т.Шевченка, Центральна), Кулинка (Буковинська, Дружби, Зелена, І.Франка, Нова, Підлісна, Т.Шевченка, 1 Травня), Станькова (Третя)</v>
          </cell>
          <cell r="S650" t="str">
            <v>Населення</v>
          </cell>
        </row>
        <row r="651">
          <cell r="D651" t="str">
            <v>Завадка 35/10 кВ</v>
          </cell>
          <cell r="G651" t="str">
            <v>Стефанівка</v>
          </cell>
          <cell r="P651">
            <v>378</v>
          </cell>
          <cell r="R651" t="str">
            <v>Калуш (станція Кропивник), Кропивник (Калуська ОТГ) (Б.Хмельницького , Зелена, І.Франка, Л.Українки, Молодіжна, Т.Шевченка, Федуна, Фурнилів, Центральна), Мостище (Фурнилів), Степанівка (Зелена, І.Франка, Камянка, Л.Українки, Могила)</v>
          </cell>
          <cell r="S651" t="str">
            <v>Населення, ФГ "Золотий Гребінець"</v>
          </cell>
        </row>
        <row r="652">
          <cell r="D652" t="str">
            <v>Завадка 35/10 кВ</v>
          </cell>
          <cell r="G652" t="str">
            <v>Кропивник</v>
          </cell>
          <cell r="P652">
            <v>1538</v>
          </cell>
          <cell r="R652" t="str">
            <v>Голинь (Академіка В.Гнатюка, В.Сосюри, В.Стуса, В.Чорновола, Героїв України, Грильовського, Є.Коновальця, Зарічна, І.Франка, Криве, М.Вовчка, М.Заньковецької, Млаки, Незалежності, П.Сагайдачного, Р.Шухевича, Роксолани, С.Бандери, С.Петлюри, Сівецька, Січових Стрільців, Стебельських, Т.Шевченка, Чумака), Кадобна (Лісовий), Кадобна (Зелена, І.Франка, Л.Українки, Лісова, М.Вовчка, Молодіжна, Польова, Січових Стрільців, Т.Шевченка, урощище Горішня толока), Кропивник (Калуська ОТГ) (В.Стефаника, Голинська, І.Франка, М.Вовчка, М.Черемшини, Молодіжна, О.Кобилянської, Січових Стрільців, Федуна), Степанівка (Зелена, Камянка, Коло Мельнички, Л.Українки, Молодіжна)</v>
          </cell>
          <cell r="S652" t="str">
            <v>Населення</v>
          </cell>
        </row>
        <row r="653">
          <cell r="D653" t="str">
            <v>Озерна 35/10/6 кВ</v>
          </cell>
          <cell r="G653" t="str">
            <v>3 Бетони</v>
          </cell>
          <cell r="P653">
            <v>1</v>
          </cell>
          <cell r="R653" t="str">
            <v>Калуш (Б.Хмельницького)</v>
          </cell>
          <cell r="S653" t="str">
            <v>ТзОВ "3 Бетони"</v>
          </cell>
        </row>
        <row r="654">
          <cell r="D654" t="str">
            <v>Озерна 35/10/6 кВ</v>
          </cell>
          <cell r="G654" t="str">
            <v>Карпатська кераміка</v>
          </cell>
          <cell r="P654">
            <v>3</v>
          </cell>
          <cell r="R654" t="str">
            <v>Калуш (Б.Хмельницького)</v>
          </cell>
          <cell r="S654" t="str">
            <v>з-д Карпатська кераміка</v>
          </cell>
        </row>
        <row r="655">
          <cell r="D655" t="str">
            <v>Озерна 35/10/6 кВ</v>
          </cell>
          <cell r="G655" t="str">
            <v>ТП-25-534</v>
          </cell>
          <cell r="P655">
            <v>21</v>
          </cell>
          <cell r="R655" t="str">
            <v>Калуш (Б.Хмельницького, Озерна, Юрія Литвина), Львів (В.Чорновола)</v>
          </cell>
          <cell r="S655" t="str">
            <v>Населення</v>
          </cell>
        </row>
        <row r="656">
          <cell r="D656" t="str">
            <v>Озерна 35/10/6 кВ</v>
          </cell>
          <cell r="G656" t="str">
            <v>Копанки</v>
          </cell>
          <cell r="P656">
            <v>413</v>
          </cell>
          <cell r="R656" t="str">
            <v>Калуш ("Перемога", Б.Хмельницького, В.Чорновола, Височанка, Дачний проїзд, Залісся, Л.Глібова, Підгір'я, Хімік), Мостище (Авдиковського, В.Стуса, І.Франка, Калуська ТЕЦ, Колгоспна, Л.Українки, Масив Горб, Молодіжна, П.Сагайдачного, Робітнича, Т.Шевченка, Ювілейна)</v>
          </cell>
          <cell r="S656" t="str">
            <v>Населення</v>
          </cell>
        </row>
        <row r="657">
          <cell r="D657" t="str">
            <v>Озерна 35/10/6 кВ</v>
          </cell>
          <cell r="G657" t="str">
            <v>Голинь</v>
          </cell>
          <cell r="P657">
            <v>889</v>
          </cell>
          <cell r="R657" t="str">
            <v>Калуш (Промислова), Калуш (Б.Хмельницького, Гірничо-рятувальна, Промислова), Кропивник (Калуська ОТГ) (Б.Хмельницького , І.Франка, К.Малицької, Калуська, Л.Українки, Спортивна, Т.Шевченка, Федуна, Шахтарська, 1 Травня), Сівка-Калуська (Гірничо-рятувальна, Зарічна, Зелена, І.Франка, Квіткова, Л.Українки, Лісова, масив Березина, Молодіжна, Новий Масив, Новобудова, Олексина, Польова, С.Височана, Сівецька, Січових Стрільців, Т.Шевченка, Шахтарська, Шкільна, Яблунева)</v>
          </cell>
          <cell r="S657" t="str">
            <v>Населення</v>
          </cell>
        </row>
        <row r="658">
          <cell r="D658" t="str">
            <v>Озерна 35/10/6 кВ</v>
          </cell>
          <cell r="G658" t="str">
            <v>Іванковецькі ковбаси</v>
          </cell>
          <cell r="P658">
            <v>1</v>
          </cell>
          <cell r="R658" t="str">
            <v>Калуш</v>
          </cell>
          <cell r="S658" t="str">
            <v>Іванковецькі ковбаси</v>
          </cell>
        </row>
        <row r="659">
          <cell r="D659" t="str">
            <v>Підгірки 110/10 кВ</v>
          </cell>
          <cell r="G659" t="str">
            <v>Парники-1</v>
          </cell>
          <cell r="P659">
            <v>3</v>
          </cell>
          <cell r="R659" t="str">
            <v>Калуш (Івано-Франківська, Новацька)</v>
          </cell>
          <cell r="S659" t="str">
            <v>СТО</v>
          </cell>
        </row>
        <row r="660">
          <cell r="D660" t="str">
            <v>Підгірки 110/10 кВ</v>
          </cell>
          <cell r="G660" t="str">
            <v>Парники-2</v>
          </cell>
          <cell r="P660">
            <v>1</v>
          </cell>
          <cell r="R660" t="str">
            <v>Калуш (Івано-Франківська)</v>
          </cell>
          <cell r="S660" t="str">
            <v>СТО</v>
          </cell>
        </row>
        <row r="661">
          <cell r="D661" t="str">
            <v>Підгірки 110/10 кВ</v>
          </cell>
          <cell r="G661" t="str">
            <v>Підгірки</v>
          </cell>
          <cell r="P661">
            <v>641</v>
          </cell>
          <cell r="R661" t="str">
            <v>Калуш (А.Могильницького, Височанка, Г.Смольського, Галицька, Грабівського І., Д.Галицького, Д.Саксаганського, Дмитра Паліїва, Зелена, І.Сірка, Івано-Франківська, Й.Куриласа, Лісний, Львівська, М.Бажана, М.Вербицького , М.Врубеля, М.Заньковецької, М.Коперника, М.Кривоноса, М.Тарнавського, Новаківського, Окружна-Львівська, Підгорецька, Польова, Р.Купчинського, родини Стебельських, С.Бандери, С.Височана, С.Петлюри, Св. Варвари, Старицького М., Стрілецька, Тиха, Шопена)</v>
          </cell>
          <cell r="S661" t="str">
            <v>Населення, КХП "Калуш", ПП Кахелина</v>
          </cell>
        </row>
        <row r="662">
          <cell r="D662" t="str">
            <v>Підгірки 110/10 кВ</v>
          </cell>
          <cell r="G662" t="str">
            <v>РП Заводу №1</v>
          </cell>
          <cell r="P662">
            <v>1</v>
          </cell>
          <cell r="R662" t="str">
            <v>Калуш (Івано-Франківська)</v>
          </cell>
          <cell r="S662" t="str">
            <v>Склади</v>
          </cell>
        </row>
        <row r="663">
          <cell r="D663" t="str">
            <v>Підгірки 110/10 кВ</v>
          </cell>
          <cell r="G663" t="str">
            <v>РП Заводу №2</v>
          </cell>
          <cell r="P663">
            <v>1</v>
          </cell>
          <cell r="R663" t="str">
            <v>Калуш (Івано-Франківська)</v>
          </cell>
          <cell r="S663" t="str">
            <v>Склади</v>
          </cell>
        </row>
        <row r="664">
          <cell r="D664" t="str">
            <v>Підгірки 110/10 кВ</v>
          </cell>
          <cell r="G664" t="str">
            <v>Дрена</v>
          </cell>
          <cell r="P664">
            <v>347</v>
          </cell>
          <cell r="R664" t="str">
            <v>Калуш (Баюрака В., В.Шкрумелюка, Гайдамацька, Героїв Крут, Гірнича, Гуцульська, Йосифа Сліпого, Київська, Львівська, О.Довбуша, О.Степанівної , Олександра Олеся, Я.Головацького)</v>
          </cell>
          <cell r="S664" t="str">
            <v>Населення ,СШ-8, котельня, СЕС</v>
          </cell>
        </row>
        <row r="665">
          <cell r="D665" t="str">
            <v>Підгірки 110/10 кВ</v>
          </cell>
          <cell r="G665" t="str">
            <v>ЗКУ</v>
          </cell>
          <cell r="P665">
            <v>370</v>
          </cell>
          <cell r="R665" t="str">
            <v>Вістова (Бортники, Підгорецьке, Санаторна, Січових Стрільців, Станіславська), Калуш (Братів Козаків, Д.Саксаганського, Івано-Франківська, Кандиби, Л.Мартовича, М.Вороного, Мечнікова, Н.Кобринської, Новацька, О.Кульчицької, П.Тичини, Пантелеймона Куліша, Підгорецька, С.Бандери, Старицького М., Яворського)</v>
          </cell>
          <cell r="S665" t="str">
            <v>Населення</v>
          </cell>
        </row>
        <row r="666">
          <cell r="D666" t="str">
            <v>Вовчинець 110/10 кВ</v>
          </cell>
          <cell r="G666" t="str">
            <v>Завод-1</v>
          </cell>
          <cell r="P666">
            <v>2</v>
          </cell>
          <cell r="R666" t="str">
            <v>Івано-Франківськ (В.Івасюка, Вовчинецька)</v>
          </cell>
          <cell r="S666" t="str">
            <v>ТЦ "Метро"</v>
          </cell>
        </row>
        <row r="667">
          <cell r="D667" t="str">
            <v>Вовчинець 110/10 кВ</v>
          </cell>
          <cell r="G667" t="str">
            <v>Свіча</v>
          </cell>
          <cell r="P667">
            <v>2</v>
          </cell>
          <cell r="R667" t="str">
            <v>Івано-Франківськ (Максимовича)</v>
          </cell>
          <cell r="S667" t="str">
            <v>ТзОВ "Свіча"</v>
          </cell>
        </row>
        <row r="668">
          <cell r="D668" t="str">
            <v>Вовчинець 110/10 кВ</v>
          </cell>
          <cell r="G668" t="str">
            <v>Технікум</v>
          </cell>
          <cell r="P668">
            <v>1</v>
          </cell>
          <cell r="R668" t="str">
            <v>Івано-Франківськ (Вовчинецька)</v>
          </cell>
          <cell r="S668" t="str">
            <v>Коледж електронних приладів</v>
          </cell>
        </row>
        <row r="669">
          <cell r="D669" t="str">
            <v>Вовчинець 110/10 кВ</v>
          </cell>
          <cell r="G669" t="str">
            <v>ТП-24-67</v>
          </cell>
          <cell r="P669">
            <v>1396</v>
          </cell>
          <cell r="R669" t="str">
            <v>Івано-Франківськ (Б.Хмельницького, Вовчинецька, Героїв Охтирки, Д.Коцюбайла "Да Вінчі", Комунальна, Максимовича, Марка Кропивницького, Новий Світ, П.Сагайдачного, Торгова, Францішека Карпінського), Микитинці (Грицишина)</v>
          </cell>
          <cell r="S669" t="str">
            <v>Населення, малі підприємства</v>
          </cell>
        </row>
        <row r="670">
          <cell r="D670" t="str">
            <v>Вовчинець 110/10 кВ</v>
          </cell>
          <cell r="G670" t="str">
            <v>Лоцман</v>
          </cell>
          <cell r="P670">
            <v>1</v>
          </cell>
          <cell r="R670" t="str">
            <v>Івано-Франківськ (Максимовича)</v>
          </cell>
          <cell r="S670" t="str">
            <v>ПП Лоцман</v>
          </cell>
        </row>
        <row r="671">
          <cell r="D671" t="str">
            <v>Вовчинець 110/10 кВ</v>
          </cell>
          <cell r="G671" t="str">
            <v>РП-24-9-1</v>
          </cell>
          <cell r="P671">
            <v>6290</v>
          </cell>
          <cell r="R671" t="str">
            <v>Вовчинець (Бандери, Бугая, Василя Симоненка, Вовчинецька, Гайдея, Гайова, Героїв УПА, Є.Коновальця, Європейська, Затишна, І.Богуна, Каскад, Лугова, Отця Бабина, Патріарха Володимира, Південний, Підлузький, Потічна, Приозерна, Проектна, Різдва Христового, С.Бандери, Садова, Соколовської, Східна, 2000-річчя Різдва Христового), Івано-Франківськ (В.Івасюка, В.Стуса, Василя Симоненка, Вовчинецька, Героїв УПА, Затишна, І.Миколайчука, Кардинала Любачівського, М.Гоголя, Місячна, Патріарха Володимира, Полковника Андрусяка, Софіївка, Старозамкова, 2000-річчя Різдва Христового), Угорники (Львівська)</v>
          </cell>
          <cell r="S671" t="str">
            <v>Населення, ТзОВ "Лiгос", ПП"ЖЕО Сервіс-Житло", ТзОВ "Галичина-Табак, ТОВ "Будівельна компанія "Галицька", ТзОВ "Сiмон", ТзОВ "Тайлон", ТОВ "МАКСБЕТ", НЕТГРУП</v>
          </cell>
        </row>
        <row r="672">
          <cell r="D672" t="str">
            <v>Вовчинець 110/10 кВ</v>
          </cell>
          <cell r="G672" t="str">
            <v>ЛММ-Сервіс</v>
          </cell>
          <cell r="P672">
            <v>1</v>
          </cell>
          <cell r="R672" t="str">
            <v>Вовчинець (Надрічна)</v>
          </cell>
          <cell r="S672" t="str">
            <v xml:space="preserve">ПП ЛММ Сервіс </v>
          </cell>
        </row>
        <row r="673">
          <cell r="D673" t="str">
            <v>Вовчинець 110/10 кВ</v>
          </cell>
          <cell r="G673" t="str">
            <v>555 ІВ-1</v>
          </cell>
          <cell r="P673">
            <v>1</v>
          </cell>
          <cell r="R673" t="str">
            <v>Вовчинець (Вовчинецька)</v>
          </cell>
          <cell r="S673" t="str">
            <v>ТЦ "555 Велес"</v>
          </cell>
        </row>
        <row r="674">
          <cell r="D674" t="str">
            <v>Вовчинець 110/10 кВ</v>
          </cell>
          <cell r="G674" t="str">
            <v>РП-24-13</v>
          </cell>
          <cell r="P674">
            <v>1191</v>
          </cell>
          <cell r="R674" t="str">
            <v>Івано-Франківськ (В.Івасюка, Героїв УПА, Івана Павла ІІ, Кардинала Любачівського, М.Гоголя, Миру, Молодіжна, Паркова, Софіївка, Харківська)</v>
          </cell>
          <cell r="S674" t="str">
            <v>Населення, малі підприємства</v>
          </cell>
        </row>
        <row r="675">
          <cell r="D675" t="str">
            <v>Вовчинець 110/10 кВ</v>
          </cell>
          <cell r="G675" t="str">
            <v>Завод-2</v>
          </cell>
          <cell r="P675">
            <v>2</v>
          </cell>
          <cell r="R675" t="str">
            <v>Івано-Франківськ (В.Івасюка, Вовчинецька)</v>
          </cell>
          <cell r="S675" t="str">
            <v>ТЦ "Метро"</v>
          </cell>
        </row>
        <row r="676">
          <cell r="D676" t="str">
            <v>Вовчинець 110/10 кВ</v>
          </cell>
          <cell r="G676" t="str">
            <v>РП-24-17-2</v>
          </cell>
          <cell r="P676">
            <v>3586</v>
          </cell>
          <cell r="R676" t="str">
            <v>Вовчинець (Б.Хмельницького, Бугая, Василя Симоненка, Дебенка, ділянка під забудову, Ключна, Ключний, Новоградська, Новогродського, Патріарха Володимира, Різдва Христового, С.Бандери, Соколовської, Сонячна, 24 Серпня), Івано-Франківськ (Бистриця, Бистриця Надвірнянська, В.Івасюка, В.Стуса, Василя Симоненка, І.Миколайчука, 24 Серпня, 2000-річчя Різдва Христового)</v>
          </cell>
          <cell r="S676" t="str">
            <v>Населення, насосна водоканалу</v>
          </cell>
        </row>
        <row r="677">
          <cell r="D677" t="str">
            <v>Вовчинець 110/10 кВ</v>
          </cell>
          <cell r="G677" t="str">
            <v>Велес</v>
          </cell>
          <cell r="P677">
            <v>1</v>
          </cell>
          <cell r="R677" t="str">
            <v>Івано-Франківськ (Вовчинецька)</v>
          </cell>
          <cell r="S677" t="str">
            <v>ТЦ "555 Велес"</v>
          </cell>
        </row>
        <row r="678">
          <cell r="D678" t="str">
            <v>Вовчинець 110/10 кВ</v>
          </cell>
          <cell r="G678" t="str">
            <v>Індуктор-2</v>
          </cell>
          <cell r="P678">
            <v>1</v>
          </cell>
          <cell r="R678" t="str">
            <v>Івано-Франківськ (Максимовича)</v>
          </cell>
          <cell r="S678" t="str">
            <v>Індуктор</v>
          </cell>
        </row>
        <row r="679">
          <cell r="D679" t="str">
            <v>Вовчинець 110/10 кВ</v>
          </cell>
          <cell r="G679" t="str">
            <v>РП-24-9-2</v>
          </cell>
          <cell r="P679">
            <v>3222</v>
          </cell>
          <cell r="R679" t="str">
            <v>Вовчинець (Гайдея, Європейська, Потічна, Т.Шевченка, Яблунева), Івано-Франківськ (В.Івасюка, В.Стуса, Василя Симоненка, Вовчинецька, Кардинала Любачівського, Місячна, Симиренків, Української Дивізії)</v>
          </cell>
          <cell r="S679" t="str">
            <v>Населення, малі підприємства, котельня, СШ-15, обласний центр зайнятості, ТзОВ “Діскавері”</v>
          </cell>
        </row>
        <row r="680">
          <cell r="D680" t="str">
            <v>Вовчинець 110/10 кВ</v>
          </cell>
          <cell r="G680" t="str">
            <v>ТП-24-549</v>
          </cell>
          <cell r="P680">
            <v>353</v>
          </cell>
          <cell r="R680" t="str">
            <v>Вовчинець (Вовчинецька), Івано-Франківськ (Б.Хмельницького, Вовчинецька, Надрічна)</v>
          </cell>
          <cell r="S680" t="str">
            <v>станція швидкої, пожежне депо</v>
          </cell>
        </row>
        <row r="681">
          <cell r="D681" t="str">
            <v>Вовчинець 110/10 кВ</v>
          </cell>
          <cell r="G681" t="str">
            <v>ТП-24-300</v>
          </cell>
          <cell r="P681">
            <v>2270</v>
          </cell>
          <cell r="R681" t="str">
            <v>Івано-Франківськ (Б.Хмельницького, Біла, Вільна, Вінницька, Вінницький, Вовчинецька, І.Виговського, Івана Драча, Каменярів, Коломийська, М.Заньковецької, Максимовича, Миру, Полотнюків, С.Гулака-Артемовського, Симиренків, Теофіла Бедрія, Трачів)</v>
          </cell>
          <cell r="S681" t="str">
            <v>Населення, малі підприємства, ТзОВ “Діскавері”</v>
          </cell>
        </row>
        <row r="682">
          <cell r="D682" t="str">
            <v>Вовчинець 110/10 кВ</v>
          </cell>
          <cell r="G682" t="str">
            <v>Завод-4 (555 ІВ-2)</v>
          </cell>
          <cell r="P682">
            <v>1</v>
          </cell>
          <cell r="R682" t="str">
            <v>Вовчинець (Вовчинецька)</v>
          </cell>
          <cell r="S682" t="str">
            <v>ТЦ "555 Велес"</v>
          </cell>
        </row>
        <row r="683">
          <cell r="D683" t="str">
            <v>Вовчинець 110/10 кВ</v>
          </cell>
          <cell r="G683" t="str">
            <v>РП-24-7</v>
          </cell>
          <cell r="P683">
            <v>148</v>
          </cell>
          <cell r="R683" t="str">
            <v>Івано-Франківськ (Героїв Херсону, Надрічна, Перехідна, Промислова, Торгова, Церковна)</v>
          </cell>
          <cell r="S683" t="str">
            <v>Населення, молокозавод</v>
          </cell>
        </row>
        <row r="684">
          <cell r="D684" t="str">
            <v>Івано-Франківськ 330/110/35/10 кВ</v>
          </cell>
          <cell r="G684" t="str">
            <v>ТП-212</v>
          </cell>
          <cell r="P684">
            <v>36</v>
          </cell>
          <cell r="R684" t="str">
            <v>Івано-Франківськ (Витвицького, Максимовича, Юності), Микитинці (Микитинці, Юності)</v>
          </cell>
          <cell r="S684" t="str">
            <v>Малі підприємства, поліція</v>
          </cell>
        </row>
        <row r="685">
          <cell r="D685" t="str">
            <v>Івано-Франківськ 330/110/35/10 кВ</v>
          </cell>
          <cell r="G685" t="str">
            <v>КХП-1</v>
          </cell>
          <cell r="P685">
            <v>0</v>
          </cell>
          <cell r="R685" t="str">
            <v>Івано-Франківськ</v>
          </cell>
          <cell r="S685" t="str">
            <v>Комбінат хлібопродуктів, малі підприємства</v>
          </cell>
        </row>
        <row r="686">
          <cell r="D686" t="str">
            <v>Івано-Франківськ 330/110/35/10 кВ</v>
          </cell>
          <cell r="G686" t="str">
            <v>Вовчинець</v>
          </cell>
          <cell r="P686">
            <v>198</v>
          </cell>
          <cell r="R686" t="str">
            <v>Івано-Франківськ (Тисменицька, Юності), Микитинці (Тисменицька, Юності)</v>
          </cell>
          <cell r="S686" t="str">
            <v>Котельня, база, тероборона</v>
          </cell>
        </row>
        <row r="687">
          <cell r="D687" t="str">
            <v>Івано-Франківськ 330/110/35/10 кВ</v>
          </cell>
          <cell r="G687" t="str">
            <v>Автопарк</v>
          </cell>
          <cell r="P687">
            <v>483</v>
          </cell>
          <cell r="R687" t="str">
            <v>Івано-Франківськ (Борців, Галицька, Є.Коновальця, Зарічна, ПОВСТАНЦІВ УГ, Тисменицька, ТОПОЛИНА, Юності), Микитинці (Борців, Зарічна, П.Дорошенка, Північна, С.Крушельницької, Світла, Тисменицька, Юності), Угорники (Тисменицька, Тополина, Федорченко)</v>
          </cell>
          <cell r="S687" t="str">
            <v>Населення; автостанція; малі підприємства; автопарк, Держспецзв'язок, Укртелеком, котельня, КНС, СЕС</v>
          </cell>
        </row>
        <row r="688">
          <cell r="D688" t="str">
            <v>Івано-Франківськ 330/110/35/10 кВ</v>
          </cell>
          <cell r="G688" t="str">
            <v>ТП-552</v>
          </cell>
          <cell r="P688">
            <v>221</v>
          </cell>
          <cell r="R688" t="str">
            <v>Івано-Франківськ (Автоливмашівська, Д.Дудаєва, Левинського, Юності), Микитинці (Горішня, Грицишина, Зарічна, Західна, Лугова, Марковецька, Микитинці, Надрічна, Східна, Чебрецева, Чебрецева-Надрічна, Юності), Хриплин (Автоливмашівська, Центральна)</v>
          </cell>
          <cell r="S688" t="str">
            <v>Населення, малі підприємства, СЕС</v>
          </cell>
        </row>
        <row r="689">
          <cell r="D689" t="str">
            <v>Івано-Франківськ 330/110/35/10 кВ</v>
          </cell>
          <cell r="G689" t="str">
            <v>КХП-2</v>
          </cell>
          <cell r="P689">
            <v>1</v>
          </cell>
          <cell r="R689" t="str">
            <v>Івано-Франківськ (Юності)</v>
          </cell>
          <cell r="S689" t="str">
            <v>Комбінат хлібопродуктів, малі підприємства</v>
          </cell>
        </row>
        <row r="690">
          <cell r="D690" t="str">
            <v>Ринь 110/10 кВ</v>
          </cell>
          <cell r="G690" t="str">
            <v>ТП-24-598</v>
          </cell>
          <cell r="P690">
            <v>0</v>
          </cell>
          <cell r="R690" t="str">
            <v>Івано-Франківськ (Незалежності)</v>
          </cell>
          <cell r="S690" t="str">
            <v>Прикарпаттрансгаз</v>
          </cell>
        </row>
        <row r="691">
          <cell r="D691" t="str">
            <v>Ринь 110/10 кВ</v>
          </cell>
          <cell r="G691" t="str">
            <v>ТП-24-56</v>
          </cell>
          <cell r="P691">
            <v>943</v>
          </cell>
          <cell r="R691" t="str">
            <v>Івано-Франківськ (Академіка Сахарова, Віталія Мерінова, Героїв Харкова, Йосифа Сліпого, Кримська, Матієва-Мельника, Микитинецька, Мочульського, Незалежності, Олександра Олеся, Осипа Назарука, Тисменицька, Хриплинська), Крихівці (Крихівецька), Микитинці (Грицишина)</v>
          </cell>
          <cell r="S691" t="str">
            <v>Населення, промбази, котельня</v>
          </cell>
        </row>
        <row r="692">
          <cell r="D692" t="str">
            <v>Ринь 110/10 кВ</v>
          </cell>
          <cell r="G692" t="str">
            <v>ТП-24-272-1</v>
          </cell>
          <cell r="P692">
            <v>1285</v>
          </cell>
          <cell r="R692" t="str">
            <v>Івано-Франківськ (В.Івасюка, Г.Хоткевича, М.Шашкевича, Молодіжна, П.Тичини, Паркова, Покутська, Трильовського)</v>
          </cell>
          <cell r="S692" t="str">
            <v>Населення, малі підприємства, НЕТГРУП</v>
          </cell>
        </row>
        <row r="693">
          <cell r="D693" t="str">
            <v>Ринь 110/10 кВ</v>
          </cell>
          <cell r="G693" t="str">
            <v>ТП-24-497</v>
          </cell>
          <cell r="P693">
            <v>4332</v>
          </cell>
          <cell r="R693" t="str">
            <v>Івано-Франківськ (А.Тесленка, В.Івасюка, Вербова, Героїв Миколаєва, Грицишина, ДЗІВІНСЬКОГО, Зарічна, Зорина, Микитинецька, Миколи Леонтовича, Незалежності, Об'їздова, Олександра Тисовського, Патона, Пластова, Полковника Грома, Простора, Святослава Пахолківа, Сосенка, Танкістів, Тисменицька, Токарська, Українських Декабристів, Федорченко, Ципки, Юності, Яросевича), Микитинці (Борців, Бузкова, Бузковий, Вишнева, Вітрова, Грицишина, Дзівінського, Зарічна, Західна, І.Сірка, Квіткова, Коротка, Липова, Лугова, Маланюка Петра, Надрічна, П.Дорошенка, Проектна, Просвіти, Просвіти ,, Тисменицька, Українських Декабристів, Черепкова, Юності, Ясенева), Підлужжя (Д.Вітовського), Угорники (Героїв Миколаєва, Європейська, Повстанців, Сєченова, Тисменицька), Угринів (П.Дорошенка)</v>
          </cell>
          <cell r="S693" t="str">
            <v>Населення, малі підприємства, резерв ВП на ПС 330 кВ Ів.-Фр., каналізаційна насосна станція, НЕТГРУП</v>
          </cell>
        </row>
        <row r="694">
          <cell r="D694" t="str">
            <v>Ринь 110/10 кВ</v>
          </cell>
          <cell r="G694" t="str">
            <v>ТП-24-428-1</v>
          </cell>
          <cell r="P694">
            <v>413</v>
          </cell>
          <cell r="R694" t="str">
            <v>Івано-Франківськ (Бистриця Надвірнянська, В.Івасюка, Івана Павла ІІ)</v>
          </cell>
          <cell r="S694" t="str">
            <v>Дачний масив</v>
          </cell>
        </row>
        <row r="695">
          <cell r="D695" t="str">
            <v>Ринь 110/10 кВ</v>
          </cell>
          <cell r="G695" t="str">
            <v>ТП-24-346-1</v>
          </cell>
          <cell r="P695">
            <v>2281</v>
          </cell>
          <cell r="R695" t="str">
            <v>Івано-Франківськ (Дністровська), Івано-Франківськ (В.Івасюка, Г.Хоткевича, Молодіжна, Паркова, Української Дивізії), Микитинці (Зарічна, Українських Декабристів)</v>
          </cell>
          <cell r="S695" t="str">
            <v>Населення, дискотека "Ельдорадо"</v>
          </cell>
        </row>
        <row r="696">
          <cell r="D696" t="str">
            <v>Ринь 110/10 кВ</v>
          </cell>
          <cell r="G696" t="str">
            <v>РП-24-19-1</v>
          </cell>
          <cell r="P696">
            <v>1215</v>
          </cell>
          <cell r="R696" t="str">
            <v>Вовчинець (Вовчинецька), Івано-Франківськ (Б.Хмельницького, Букатчука, Весела, Вовчинецька, Г.Квітки-Основ'яненка, Г.Хоткевича, Гуцульська, Д.Коцюбайла "Да Вінчі", Деповська, Залізнична, Затишна, Каменярів, Кондукторська, Лучна, Максимовича, Миру, Н.Кобринської, О.Дучимінської, П.Сагайдачного, Промислова, Прутська, Реміснича, Січеславська, Софіївський, Старицького, Стрийська, Ужгородська, Української Дивізії, Францішека Карпінського, Цвєк Дарії, Ясна), Крихівці (О.Довженка)</v>
          </cell>
          <cell r="S696" t="str">
            <v>Населення, протезний цех, котельня, метрологія, Укрзалізниця, інфекційна лікарня, база РЕМ</v>
          </cell>
        </row>
        <row r="697">
          <cell r="D697" t="str">
            <v>Ринь 110/10 кВ</v>
          </cell>
          <cell r="G697" t="str">
            <v>РП-24-17-1</v>
          </cell>
          <cell r="P697">
            <v>4851</v>
          </cell>
          <cell r="R697" t="str">
            <v>Вовчинець (Василя Симоненка, Весняна, Зелений, Каскад, Ключна, Патріарха Володимира, Південний, Проектна, Різдва Христового, Садова, 2000-річчя Різдва Христового), Івано-Франківськ (І.Миколайчука), Івано-Франківськ (В.Івасюка, В.Стуса, Героїв УПА, М.Гоголя, Софіївка), Івано-Франківськ (Бистриця Надвірнянська, В.Івасюка, В.Стуса, Василя Симоненка, Гуцуляка Бориса, За Урожай', І.Миколайчука, Ореста Олексишина, Патріарха Володимира, 24 Серпня)</v>
          </cell>
          <cell r="S697" t="str">
            <v>Населення</v>
          </cell>
        </row>
        <row r="698">
          <cell r="D698" t="str">
            <v>Ринь 110/10 кВ</v>
          </cell>
          <cell r="G698" t="str">
            <v>ТП-24-428-2</v>
          </cell>
          <cell r="P698">
            <v>4184</v>
          </cell>
          <cell r="R698" t="str">
            <v>Івано-Франківськ (Бистриця Надвірнянська, Будівельний, В.Івасюка, Вінницька, Вовчинецька, Героїв УПА, Дружби, Івана Павла ІІ, К.Малицької, Каменярів, Космічна, Миру, Молодіжна, Покутська, Полтавський, Пстрака), Микитинці (Сєченова)</v>
          </cell>
          <cell r="S698" t="str">
            <v>Населення</v>
          </cell>
        </row>
        <row r="699">
          <cell r="D699" t="str">
            <v>Ринь 110/10 кВ</v>
          </cell>
          <cell r="G699" t="str">
            <v>ТП-24-272-2</v>
          </cell>
          <cell r="P699">
            <v>484</v>
          </cell>
          <cell r="R699" t="str">
            <v>Івано-Франківськ (Г.Хоткевича, О.Кисілевської)</v>
          </cell>
          <cell r="S699" t="str">
            <v>Населення</v>
          </cell>
        </row>
        <row r="700">
          <cell r="D700" t="str">
            <v>Ринь 110/10 кВ</v>
          </cell>
          <cell r="G700" t="str">
            <v>ТП-24-248</v>
          </cell>
          <cell r="P700">
            <v>3074</v>
          </cell>
          <cell r="R700" t="str">
            <v>Івано-Франківськ (О.Гірника), Івано-Франківськ (Білозіра, Бориса Грінченка, В.Івасюка, Вербова, Віталія Мерінова, Володимира Малкоша, Г.Хоткевича, Дмитерка Софрона, І.Котляревського, Йосифа Сліпого, М.Лисенка, Микитинецька, Микитинецький, Надвірнянська, Нафтова, Незалежності, О.Кисілевської, Поперечна, Рівна, Степана Бурдина, Тисменицька, Угорницька, Хриплинська)</v>
          </cell>
          <cell r="S700" t="str">
            <v>Населення, СШ-19, дитячий садок 27 "Карпатська казка", малі підприємства</v>
          </cell>
        </row>
        <row r="701">
          <cell r="D701" t="str">
            <v>Ринь 110/10 кВ</v>
          </cell>
          <cell r="G701" t="str">
            <v>ТП-24-435</v>
          </cell>
          <cell r="P701">
            <v>1071</v>
          </cell>
          <cell r="R701" t="str">
            <v>Івано-Франківськ (В.Чорновола, Василя Сліпака, Верховинська, Володимира Малкоша, Володимирського Фотія, Залізнична, Зелена, Йосифа Сліпого, Красівського, М.Черемшини, Молодіжна, Мочульського, Незалежності, Новаківського, Одеська, Олександра Олеся, П.Калнишевського, Переяславська, Робітнича, С.Бандери, Сірика, Січових Стрільців, Степана Бурдина, Тиха, Товарна, Товарний, Шота Руставелі, Шухевичів)</v>
          </cell>
          <cell r="S701" t="str">
            <v>Населення, малі підприємства, СШ-26; ОДЮСШ-Спортивна школа, клінічний центр паліативної допомоги, окружний суд</v>
          </cell>
        </row>
        <row r="702">
          <cell r="D702" t="str">
            <v>Ринь 110/10 кВ</v>
          </cell>
          <cell r="G702" t="str">
            <v>РП-24-17-2</v>
          </cell>
          <cell r="P702">
            <v>0</v>
          </cell>
          <cell r="R702" t="str">
            <v>Івано-Франківськ</v>
          </cell>
          <cell r="S702" t="str">
            <v>Населення, насосна водоканалу</v>
          </cell>
        </row>
        <row r="703">
          <cell r="D703" t="str">
            <v>Ринь 110/10 кВ</v>
          </cell>
          <cell r="G703" t="str">
            <v>РП-24-19-2</v>
          </cell>
          <cell r="P703">
            <v>2756</v>
          </cell>
          <cell r="R703" t="str">
            <v>Івано-Франківськ (Біла, Білозіра, Букатчука, В.Самійленка, Василя Сліпака, Вербицького, Весела, Вовчинецька, Г.Хоткевича, Деповська, Дружби, Зелена, Йосифа Сліпого, Каменярів, Кондукторська, Кравченко, Лучна, Мирослава Лущака, Миру, Молдавська, Молодіжна, Н.Кобринської, Н.Яремчука, Надвірнянська, Незалежності, О.Дучимінської, О.Кисілевської, Одеська, Опільського, Палія Андрія, Покутська, Поперечна, Пстрака, Рівна, Селянська, Сорохтея, Софіївський, Угорницька, Ужгородська, Української Дивізії, Чубинського)</v>
          </cell>
          <cell r="S703" t="str">
            <v>Населення, малі підприємства, котельня, СШ-15, обласний центр зайнятості, ТзОВ “Діскавері”</v>
          </cell>
        </row>
        <row r="704">
          <cell r="D704" t="str">
            <v>Ринь 110/10 кВ</v>
          </cell>
          <cell r="G704" t="str">
            <v>ТП-24-560</v>
          </cell>
          <cell r="P704">
            <v>869</v>
          </cell>
          <cell r="R704" t="str">
            <v>Івано-Франківськ (Новорічна, Бистриця Надвірнянська, В.Івасюка, Героїв Миколаєва, Незалежності, ПОВСТАНЦІВ УГ, Тисменицька, Угорницька), Микитинці (Тисменицька), Угорники (Берегова, Василькова, Героїв Миколаєва, Івана Підкови, Калинова, Кринична, Купальська, Лозова, Лугова, Львівська, Масив "Рінь", Новорічна, Підкови, ПІДКОВИ ІВАНА УГ, Повстанців, ПОВСТАНЦІВ УГ, Привітна, Просвіти, Рошкевич, Сєченова, Стрілецька, Тисменицька, Федорченко, Церковна, Черемхова, Яблунева, Ярослава Чемного)</v>
          </cell>
          <cell r="S704" t="str">
            <v>Населення</v>
          </cell>
        </row>
        <row r="705">
          <cell r="D705" t="str">
            <v>Вовчинець 110/10 кВ</v>
          </cell>
          <cell r="G705" t="str">
            <v>РП-24-9-3</v>
          </cell>
          <cell r="P705">
            <v>1234</v>
          </cell>
          <cell r="R705" t="str">
            <v>Вовчинець (Бугая, Європейська), Івано-Франківськ (В.Стуса, Василя Симоненка, І.Миколайчука)</v>
          </cell>
          <cell r="S705" t="str">
            <v>Населення, малі підприємства</v>
          </cell>
        </row>
        <row r="706">
          <cell r="D706" t="str">
            <v>Вовчинець 110/10 кВ</v>
          </cell>
          <cell r="G706" t="str">
            <v>ТП-24-86</v>
          </cell>
          <cell r="P706">
            <v>59</v>
          </cell>
          <cell r="R706" t="str">
            <v>Івано-Франківськ (Б.Хмельницького, Вишнева, Вовчинецька, Далека, Євстахія Джанджаласа, Коломийська, Полотнюків, Симиренків)</v>
          </cell>
          <cell r="S706" t="e">
            <v>#N/A</v>
          </cell>
        </row>
        <row r="707">
          <cell r="D707" t="str">
            <v>Вовчинець 110/10 кВ</v>
          </cell>
          <cell r="G707" t="str">
            <v>Данея</v>
          </cell>
          <cell r="P707">
            <v>1</v>
          </cell>
          <cell r="R707" t="e">
            <v>#N/A</v>
          </cell>
          <cell r="S707">
            <v>0</v>
          </cell>
        </row>
        <row r="708">
          <cell r="D708" t="str">
            <v>Болехів 110/10 кВ</v>
          </cell>
          <cell r="G708" t="str">
            <v>Лісокобінат</v>
          </cell>
          <cell r="P708">
            <v>1</v>
          </cell>
          <cell r="R708" t="str">
            <v>Болехів (Д.Галицького)</v>
          </cell>
          <cell r="S708" t="str">
            <v>Малі підприємства</v>
          </cell>
        </row>
        <row r="709">
          <cell r="D709" t="str">
            <v>Болехів 110/10 кВ</v>
          </cell>
          <cell r="G709" t="str">
            <v>Цех ракеток</v>
          </cell>
          <cell r="P709">
            <v>1</v>
          </cell>
          <cell r="R709" t="str">
            <v>Болехів (Д.Галицького)</v>
          </cell>
          <cell r="S709" t="str">
            <v>Малі підприємства</v>
          </cell>
        </row>
        <row r="710">
          <cell r="D710" t="str">
            <v>Болехів 110/10 кВ</v>
          </cell>
          <cell r="G710" t="str">
            <v>ТП-23-104 №1</v>
          </cell>
          <cell r="P710">
            <v>1995</v>
          </cell>
          <cell r="R710" t="str">
            <v>Болехів ( Малий ринок,  Ринок, А.Міцкевича, Б.Грінченка, Б.Хмельницького, Богдана Янишина, Бойчука, В.Винниченка, В.Стуса, Висотюка, Відродження, Воїнів УПА, Гаврилка, Д.Галицького, Д.Лукіяновича, Д.Яворницького, Довжанська, Довжанський, Дрогобича, Є.Коновальця, Журавельна, З.Петеша, Залізнична, Замкова, Зелена, І.Котляревського, І.Мазепи, І.ФРАНКА, Івана Василечка, Купелева, М.Клюк, М.Коперника, М.Павлика, М.Шашкевича, Малий Ринок, Мандрика, Н.Кобринської, Назарія Яремчука, О.Дучимінської, О.Кобилянської, О.Савицького, О.Сухого, Озаркевичів, Опанаса Заливахи, Отця Я.Лесіва, Петрушевича, Привокзальна, Промислова, Руська, С.Крушельницької, Світличного, Січових Стрільців, Стрийська, Тарасівська, Харківська, Церковна, Черешнівського, Шеремети, Шкільна, Я.Галана, Ярошинського, 24 Серпня)</v>
          </cell>
          <cell r="S710" t="str">
            <v>Населення, малі підприєства, Укртелеком, пошта</v>
          </cell>
        </row>
        <row r="711">
          <cell r="D711" t="str">
            <v>Болехів 110/10 кВ</v>
          </cell>
          <cell r="G711" t="str">
            <v>Тисів</v>
          </cell>
          <cell r="P711">
            <v>1949</v>
          </cell>
          <cell r="R711" t="str">
            <v>Болехів (Верховинця, Довжанська, Дрогобича, Мандрика), Бубнище (Ведрина, Молодіжна, Нижні городи, О.Довбуша), Буковець (Т.Шевченка), Козаківка (В.Стуса, Є.Коновальця, Мандрика, Мушака, Незалежності, Перемоги, Т.Шевченка), Поляниця (За потоком, І.Франка, Л.Українки), Сукіль (І.Франка, Мандрика, Молодіжна, П.Орлика, Сколівська), Тисів (Б.Хмельницького, Берегова, В.Стефаника, В.Стуса, В.Чорновола, Грабовського, Гребенюка, Долішня, І.Котляревського, І.Сірка, І.Франка, Козацька, Л.Глібова, Л.Українки, М.Грушевського, М.Коцюбинського, М.Черемшини, Н.Кобринської, Небесної Сотні, О.Довбуша, О.Довженка, О.Кобилянської, О.Пушкіна, С.Бандери, С.Крушельницької, Січових Стрільців, Т.Шевченка), Церковна (Миру)</v>
          </cell>
          <cell r="S711" t="str">
            <v>Населення, ТзОВ "Сервіс-Вальд", Долинське ЛВУМГ, школи, Київстар</v>
          </cell>
        </row>
        <row r="712">
          <cell r="D712" t="str">
            <v>Болехів 110/10 кВ</v>
          </cell>
          <cell r="G712" t="str">
            <v>Болехів</v>
          </cell>
          <cell r="P712">
            <v>1248</v>
          </cell>
          <cell r="R712" t="str">
            <v>Болехів (Б.Лепкого, Б.Хмельницького, Берегомітна, В.Стефаника, Василя Симоненка, Висотюка, Воїнів УПА, Волоська, Гузіївська, Д.Галицького, Д.Лукіяновича, Джерельна, Затишна, Захисників України, І.Котляревського, І.Мазепи, І.Франка, Лисовицька, Лісна, М.Грушевського, М.Драгоманова, М.Клюк, М.Коперника, М.Коцюбинського, М.Лисенка, Миру, Млинарська, Молодіжна, О.Довбуша, О.Довженка, О.Степанівни, Окуневської, Отця Я.Лесіва, Польова, Промислова, Р.Купчинського, Руська, С.Крушельницької, Січових Стрільців, Сніжна, Старобанська, Стрийська, Т.Мельничука, Т.Шевченка, Ярошинського, 24 Серпня)</v>
          </cell>
          <cell r="S712" t="str">
            <v>Населення, Лісокомбінат , філія "Львівська залізниця" , Болехівський ЗБВіК , Водафон , Київстар , Лайф</v>
          </cell>
        </row>
        <row r="713">
          <cell r="D713" t="str">
            <v>Болехів 110/10 кВ</v>
          </cell>
          <cell r="G713" t="str">
            <v>Кірамзітовий завод</v>
          </cell>
          <cell r="P713">
            <v>1</v>
          </cell>
          <cell r="R713" t="str">
            <v>Болехів (Д.Галицького)</v>
          </cell>
          <cell r="S713" t="str">
            <v>ТзОВ "Світ Шкіри"</v>
          </cell>
        </row>
        <row r="714">
          <cell r="D714" t="str">
            <v>Болехів 110/10 кВ</v>
          </cell>
          <cell r="G714" t="str">
            <v>Підбереж</v>
          </cell>
          <cell r="P714">
            <v>501</v>
          </cell>
          <cell r="R714" t="str">
            <v>Гошів (Т.Шевченка, Широка), Підбережжя (Б.Хмельницького, Берегова, Гайова, Долішня, Зарічанська, Зелена, І.Франка, Копанівка, Л.Українки, М.Грушевського, М.Коцюбинського, Молодіжна, Н.Кобринської, О.Довбуша, Осада, Під Якубовом, Поруба, Прикарпатська, Промислова, С.Бандери, Січових Стрільців, Солуківська, Стара Дуброва, Т.Шевченка, 24 Серпня)</v>
          </cell>
          <cell r="S714" t="str">
            <v>Населення , школа , з/д переїзд</v>
          </cell>
        </row>
        <row r="715">
          <cell r="D715" t="str">
            <v>Болехів 110/10 кВ</v>
          </cell>
          <cell r="G715" t="str">
            <v>ТП-23-104 №2</v>
          </cell>
          <cell r="P715">
            <v>194</v>
          </cell>
          <cell r="R715" t="str">
            <v>Болехів (Д.Галицького)</v>
          </cell>
          <cell r="S715" t="str">
            <v>Населення, малі підприєства, ПП "Азалія"</v>
          </cell>
        </row>
        <row r="716">
          <cell r="D716" t="str">
            <v>Болехів 110/10 кВ</v>
          </cell>
          <cell r="G716" t="str">
            <v>ТП-23-221</v>
          </cell>
          <cell r="P716">
            <v>788</v>
          </cell>
          <cell r="R716" t="str">
            <v>Болехів (А.Міцкевича, В.Чорновола, Вагілевича, Вернадського, Верховинця, Гаврилка, Довжанська, Є.Коновальця, Зерова, І.Богуна, І.Сірка, Кардинала Л.Гузара, Козацька, Красівського, Л.Українки, М.Коцюбинського, М.Павлика, М.Шашкевича, Мирона Мицака, Могитича, Н.Кобринської, Назарія Яремчука, Олександра Олеся, Олени Пчілки, Ольжича, Охримовича, П.Орлика, П.Сагайдачного, Пантелеймона Куліша, Петрушевича, Р.Шухевича, С.Бандери, Садова, Січових Стрільців, Сонячна, Сукільська, Тарасівська, Ткаченка, Устияновича, Харківська, Я.Головацького), Гериня (Б.Хмельницького, За двором, Шкільна), Танява (І.Франка, Л.Українки, О.Довбуша, Т.Шевченка, Фігура)</v>
          </cell>
          <cell r="S716" t="str">
            <v>Населення, ЗУБМ, нафтові свердловини НГВУ МВ-8, МП "Темп", ТО "Груповий збір", школа, лікарня</v>
          </cell>
        </row>
        <row r="717">
          <cell r="D717" t="str">
            <v>Болехів 110/10 кВ</v>
          </cell>
          <cell r="G717" t="str">
            <v>Кальна</v>
          </cell>
          <cell r="P717">
            <v>3139</v>
          </cell>
          <cell r="R717" t="str">
            <v>Болехів (Д.Галицького, С.Бандери), Вигодівка (Вигодівка, Сельського), Витвиця (Б.Хмельницького, В.Стуса, В.Чорновола, Вигодівка, І.Франка, Карпатська, Красівського, Л.Українки, Луги-Вигодівка, Миру, Набережна, Незалежності, Розточанська, Сельського, Т.Шевченка), Гериня (Б.Хмельницького, Болехівська, В.Івасюка, В.Стефаника, В.Чорновола, Д.Галицького, І.Мазепи, І.Франка, Копань, Л.Українки, М.Грушевського, Малиновського, Н.Кобринської, Н.Яремчука, О.Довбуша, О.Ольжича, П.Дорошенка, П.Сагайдачного, Пригорода, С.Бандери, Садова, Садовий, Січових Стрільців, Т.Шевченка, Чертіж, Шевченківський, Яблуневий), Гошів (Вознична, Дронівська, Загайківська, Зарічна, Зелена, Л.Українки, Лісова, Молодіжна, Монастирська, О.Довбуша, Оболонська, Оболоня, Отця Я.Лесіва, Свічанська, Сонячна, Стара дорога, Т.Шевченка, Широка, Шиянівська), Кальна (Гірка, Лісова, Лугова, Молодіжна, Т.Шевченка), Липа (Т.Шевченка, Я.Мельника), Лужки (Отця Я.Лесіва, Т.Шевченка), Розточки (В.Бартківа, Лісова, Розтоки, Т.Шевченка), Слобода-Болехівська (І.Франка, Л.Українки, Т.Шевченка), Станківці (Дворище, Зелена, Набережна, П.Дорошенка, Потік, Шкільна), Церковна (Горб, І.Франка, Лугова, Миру, Незалежності, О.Довбуша, Повзало, Тіснина)</v>
          </cell>
          <cell r="S717" t="str">
            <v>Населення, АЗС, школи, санаторій "Перлина Карпат", АТС, Київстар</v>
          </cell>
        </row>
        <row r="718">
          <cell r="D718" t="str">
            <v>Болехів 110/10 кВ</v>
          </cell>
          <cell r="G718" t="str">
            <v>Світ шкіри</v>
          </cell>
          <cell r="P718">
            <v>1</v>
          </cell>
          <cell r="R718" t="str">
            <v>Болехів (Д.Галицького)</v>
          </cell>
          <cell r="S718" t="str">
            <v>ТзОВ "Світ Шкіри"</v>
          </cell>
        </row>
        <row r="719">
          <cell r="D719" t="str">
            <v>Болехів 110/10 кВ</v>
          </cell>
          <cell r="G719" t="str">
            <v>Міжріччя</v>
          </cell>
          <cell r="P719">
            <v>1035</v>
          </cell>
          <cell r="R719" t="str">
            <v>Гузіїв (Берегомітна, Болехівська, В.Івасюка, В.Чорновола, Гошівська, Д.Галицького, Дубравка, Зелена, І.Франка, Л.Українки, Лугова, Молодіжна, Н.Кобринської, Незалежності, О.Довбуша, О.Кобилянської, Підберезька, Польова, Промислова, С.Бандери, Садова, Свободи, Т.Шевченка, Урожайна, 24 Серпня), Заріччя (Зарічна, Лісова), Міжріччя (В.Чорновола, Дуброва, Зарічна, Затеплична, Зелена, І.Франка, Колгоспна, Л.Українки, Лісова, Молодіжна, Н.Кобринської, Набережна, Незалежності, Польова, Січових Стрільців, Т.Шевченка)</v>
          </cell>
          <cell r="S719" t="str">
            <v>Населення, школи</v>
          </cell>
        </row>
        <row r="720">
          <cell r="D720" t="str">
            <v>Дуба 35/10 кВ</v>
          </cell>
          <cell r="G720" t="str">
            <v>Сивуля</v>
          </cell>
          <cell r="P720">
            <v>1</v>
          </cell>
          <cell r="R720" t="str">
            <v>Вільхівка (П.Тичини)</v>
          </cell>
          <cell r="S720" t="str">
            <v>Мале підприємство</v>
          </cell>
        </row>
        <row r="721">
          <cell r="D721" t="str">
            <v>Дуба 35/10 кВ</v>
          </cell>
          <cell r="G721" t="str">
            <v>Князівське</v>
          </cell>
          <cell r="P721">
            <v>432</v>
          </cell>
          <cell r="R721" t="str">
            <v>Вільхівка (П.Тичини), Дуба (Іванишина, М.Грушевського, Т.Шевченка), Князівське (Вільна, І.Франка, Л.Українки, Миру, Молодіжна, Незалежності України, Стаї, Т.Шевченка)</v>
          </cell>
          <cell r="S721" t="str">
            <v>Населення</v>
          </cell>
        </row>
        <row r="722">
          <cell r="D722" t="str">
            <v>Дуба 35/10 кВ</v>
          </cell>
          <cell r="G722" t="str">
            <v>Головний корпус-1</v>
          </cell>
          <cell r="P722">
            <v>1</v>
          </cell>
          <cell r="R722" t="str">
            <v>Дуба (М.Грушевського)</v>
          </cell>
          <cell r="S722" t="str">
            <v>Мале підприємство</v>
          </cell>
        </row>
        <row r="723">
          <cell r="D723" t="str">
            <v>Дуба 35/10 кВ</v>
          </cell>
          <cell r="G723" t="str">
            <v>Головний корпус-2</v>
          </cell>
          <cell r="P723">
            <v>1</v>
          </cell>
          <cell r="R723" t="str">
            <v>Дуба (М.Грушевського)</v>
          </cell>
          <cell r="S723" t="str">
            <v>Мале підприємство</v>
          </cell>
        </row>
        <row r="724">
          <cell r="D724" t="str">
            <v>Дуба 35/10 кВ</v>
          </cell>
          <cell r="G724" t="str">
            <v>Ріпне</v>
          </cell>
          <cell r="P724">
            <v>1192</v>
          </cell>
          <cell r="R724" t="str">
            <v>Дуба (Б.Хмельницького, І.Франка, Іванишина, Л.Українки, М.Грушевського, Миру, Молодіжна, Набережна, Сигавки, Т.Шевченка), Дубшари (Т.Шевченка), Лецівка (Зарічна, Т.Шевченка), Підлісся (Т.Шевченка), Підсухи (Дружби, М.Грушевського), Ріпне (В.Стуса, І.Франка, О.Довбуша, Промислова, Спортивна, Т.Шевченка)</v>
          </cell>
          <cell r="S724" t="str">
            <v>Населення</v>
          </cell>
        </row>
        <row r="725">
          <cell r="D725" t="str">
            <v>Перегінськ 110/35/10 кВ</v>
          </cell>
          <cell r="G725" t="str">
            <v>Вильхівка</v>
          </cell>
          <cell r="P725">
            <v>65</v>
          </cell>
          <cell r="R725" t="str">
            <v>Вільхівка (І.Нечуя-Левицького, М.Грушевського, Промислова, Т.Шевченка), Перегінське (Бучники, Замлинівка)</v>
          </cell>
          <cell r="S725" t="str">
            <v>Населення</v>
          </cell>
        </row>
        <row r="726">
          <cell r="D726" t="str">
            <v>Перегінськ 110/35/10 кВ</v>
          </cell>
          <cell r="G726" t="str">
            <v>Перегінськ-2</v>
          </cell>
          <cell r="P726">
            <v>988</v>
          </cell>
          <cell r="R726" t="str">
            <v>Вільхівка (І.Франка, Л.Українки, М.Грушевського, П.Тичини, Т.Шевченка, Шкільна), Ловаги (М.Грушевського, Т.Шевченка), Перегінське (В.Стуса, Володимира Великого, Галицька, Горбища, Дурбака, Залізнична, Замлинівка, Злуки, Корнійчука, Лісова, Мочарки, О.Довбуша, Патрієва, Підгір'я, Радова-Ліва, Радова-Права, С.Бандери, С.Руданського, Січових Стрільців, Стадниці, Юхнівці, Я.Головацького, Яцука, 700-річчя Перегінська), Рівня (І.Франка, Л.Українки, Миру, Польова, С.Бандери, Січових Стрільців, Сонячна, Т.Шевченка, 16 Липня), Рошняте (І.Франка, Л.Українки, Максимів сад, Панське, Т.Шевченка), Слобода-Рівнянська (Вагилевича Велика, Граби, І.Вагилевича, І.Франка, Карпатська, Миру, О.Довбуша, Січових Стрільців, У.Кармелюка, Українська, 16 Липня, 17 Вересня)</v>
          </cell>
          <cell r="S726" t="str">
            <v>Населення</v>
          </cell>
        </row>
        <row r="727">
          <cell r="D727" t="str">
            <v>Перегінськ 110/35/10 кВ</v>
          </cell>
          <cell r="G727" t="str">
            <v>ПС 35/10кВ Перегінськ</v>
          </cell>
          <cell r="P727">
            <v>0</v>
          </cell>
          <cell r="R727" t="str">
            <v>Перегінськ</v>
          </cell>
          <cell r="S727" t="str">
            <v>Населення</v>
          </cell>
        </row>
        <row r="728">
          <cell r="D728" t="str">
            <v>Перегінськ 110/35/10 кВ</v>
          </cell>
          <cell r="G728" t="str">
            <v>Ясень</v>
          </cell>
          <cell r="P728">
            <v>2997</v>
          </cell>
          <cell r="R728" t="str">
            <v>Бабське (Лісова), Гриньків (Зарічна, І.Вагилевича, І.Франка, Л.Українки, Молодіжна, Незалежності, Т.Шевченка), Кузьминець (Зарічна, І.Франка, Л.Українки, Т.Шевченка, Хутір), Лази (Польова), Небилів (Б.Хмельницького, В.Івасюка, В.Стефаника, Вишнева, Д.Галицького, Дружби, Залипенний, Заселівка, Зелена, І.Франка, Л.Мартовича, Л.Українки, Ласки, Липенна, Лімниченка, М.Грушевського, Молодіжна, Н.Яремчука, Незалежності, Нова, О.Кобилянської, П.Сагайдачного, Польова, С.Ковпака, С.Крушельницької, Садова, Січових Стрільців, Т.Шевченка, Турова, Центральна, Ю.Гагаріна), Осмолода (І.Франка, Лісова, Лютошари, Підлюте, Т.Шевченка), Сливки (Бугаєнка, Гастелло, Л.Українки, Незалежності, С.Ковпака, Т.Шевченка, Царина долішня, Шкільна, Ю.Гагаріна, Янковського), Ясень (А.Шептицького, Б.Хмельницького, Бабське, В.Стефаника, Вагилевича-Велика, Гамарня, Єдності, І.Вагилевича, І.Мазепи, І.Франка, Космонавтів, Л.Українки, Лази, Лісова, М.Шашкевича, Макаревича, Молодіжна, Незалежності, Нова, О.Довбуша, П.Сагайдачного, Польова, Січових Стрільців, Т.Шевченка, Турівка, Турівська, Черенина, Шкільна, Я.Галана, Я.Головацького, Я.Мудрого)</v>
          </cell>
          <cell r="S728" t="str">
            <v>Населення</v>
          </cell>
        </row>
        <row r="729">
          <cell r="D729" t="str">
            <v>Перегінськ 110/35/10 кВ</v>
          </cell>
          <cell r="G729" t="str">
            <v>Красне</v>
          </cell>
          <cell r="P729">
            <v>2037</v>
          </cell>
          <cell r="R729" t="str">
            <v>Вербівка (А.Шептицького, В.Стефаника, За Ремчуком, М.Грушевського, Молодіжна, Підгребля, Т.Шевченка), Красне (Верхня, Господарська, І.Франка, Л.Українки, Незалежності, С.Руднєва, Січових Стрільців, Т.Шевченка), Небилів (В.Комарова, М.Грушевського, Нова, П.Сагайдачного), Петранка (Вище кооперативу, І.Франка, Конюшні, Л.Українки, М.Грушевського, Миру, Молодіжна, Незалежності, Регіт, Сомака Гонти, Т.Шевченка, Шкільна), Слобода-Небилівська (І.Франка, Л.Українки, Молодіжна, Нова, Сигли, Т.Шевченка, Тиха)</v>
          </cell>
          <cell r="S729" t="str">
            <v>Населення</v>
          </cell>
        </row>
        <row r="730">
          <cell r="D730" t="str">
            <v>Перегінськ 35/10 кВ</v>
          </cell>
          <cell r="G730" t="str">
            <v>Перегінськ-1</v>
          </cell>
          <cell r="P730">
            <v>2281</v>
          </cell>
          <cell r="R730" t="str">
            <v>Перегінське (А.Шептицького, Б.Лепкого, Базарна, Бойківчанка, В.Беріг, В.Винниченка, Велика, Весела, Визволення, Володимира Великого, Галицька, Герасимова, Гончара, Д.Галицького, Залізнична, Замлинівка, І.Гонти, І.Мазепи, І.Франка, Іваника, Кам'яниста, Карпатська, Крива, Л.Глібова, Л.Куленія, Л.Українки, М.Гоголя, М.Заньковецької, М.Лисенка, М.Шашкевича, Медична, Млинівська, Молодіжна, Морозенка, Мошури, Набережна, О.Довбуша, О.Довженка, П.Орлика, П.Полуботка, П.Сагайдачного, Патрієва, Перемоги, Польова, Радова-Ліва, Радова-Права, Римика, Романа Гурика, С.Крушельницької, С.Руданського, С.Руднєва, Северина Наливайка, Серпнева, Січових Стрільців, Сотенного Довбуша, Спортивна, Т.Шевченка, У.Кармелюка, Федірка, Широке поле, Шкільна, Ювілейна, 8 Березня)</v>
          </cell>
          <cell r="S730" t="str">
            <v>Населення, ВКП "Забереж", ВКФ "СТП",  ТзОВ "Ганц", малі приватні підприємства, школи, лікарня, насосна</v>
          </cell>
        </row>
        <row r="731">
          <cell r="D731" t="str">
            <v>Перегінськ 35/10 кВ</v>
          </cell>
          <cell r="G731" t="str">
            <v>Закерничне</v>
          </cell>
          <cell r="P731">
            <v>1825</v>
          </cell>
          <cell r="R731" t="str">
            <v>Закерничне (Біля баків, Всухий , Гірська, І.Франка, Карпатська, Лісова, Миру, Молодіжна, Набережна, О.Довбуша, Польова, Р.Шухевича, Стовпища, Т.Шевченка, Церковна, Чуриків), Небилів (І.Франка, Лімниченка, М.Грушевського, Молодіжна, Незалежності, С.Ковпака, Т.Шевченка, Ю.Гагаріна), Перегінське (Б.Хмельницького, В.Беріг, В.Івасюка, В.Чорновола, Велика, Веселкова, Г.Сковороди, Г.Хоткевича, Гайова, Д.Галицького, Дружби, Дубина, І.Богуна, І.Вагилевича, І.Вагилевича-Велика, І.Виговського, Калинова, Кам'яниста, Кобзарева, Короля Данила, Кудравець, Л.Українки, Лісорубів, М.Грушевського, М.Залізняка, М.Коцюбинського, М.Черемшини, Мирна, Морозенка, Набережна, Небесної Сотні, Небилівська, Незалежності, П.Сагайдачного, Патрієва, Патрійчука, Посіч, Прикарпатська, Радова-Ліва, Радова-Права, Річна, Світла, Січових Стрільців, Сонячна, Т.Шевченка, Туристична, Федірка, Хаймівка, Я.Мудрого)</v>
          </cell>
          <cell r="S731" t="str">
            <v>Населення</v>
          </cell>
        </row>
        <row r="732">
          <cell r="D732" t="str">
            <v>Перегінськ 35/10 кВ</v>
          </cell>
          <cell r="G732" t="str">
            <v>П/С Перегінськ 110</v>
          </cell>
          <cell r="P732">
            <v>137</v>
          </cell>
          <cell r="R732" t="str">
            <v>Перегінське (В.Стефаника, Війтовського, Д.Вітовського, Заводська, Н.Яремчука, Набережна, Нова, Підгір'я, Соломчака, Ювілейна, Яцука)</v>
          </cell>
          <cell r="S732" t="str">
            <v>Населення</v>
          </cell>
        </row>
        <row r="733">
          <cell r="D733" t="str">
            <v>Перегінськ 35/10 кВ</v>
          </cell>
          <cell r="G733" t="str">
            <v>ЗТП-32-96</v>
          </cell>
          <cell r="P733">
            <v>234</v>
          </cell>
          <cell r="R733" t="str">
            <v>Перегінське (Бучники, Вишнева, Горбища, Заводська, Зелена, М.Шашкевича, Н.Яремчука, П.Тичини, Підгір'я, Промислова, Січових Стрільців, Українська, Яцука, 700-річчя Перегінська)</v>
          </cell>
          <cell r="S733" t="str">
            <v>Населення</v>
          </cell>
        </row>
        <row r="734">
          <cell r="D734" t="str">
            <v>Дзвиняч 35/10 кВ</v>
          </cell>
          <cell r="G734" t="str">
            <v>ТП-19-379-1</v>
          </cell>
          <cell r="P734">
            <v>1</v>
          </cell>
          <cell r="R734" t="str">
            <v>Дзвиняч (Степаняка)</v>
          </cell>
          <cell r="S734" t="str">
            <v>Уніплит</v>
          </cell>
        </row>
        <row r="735">
          <cell r="D735" t="str">
            <v>Дзвиняч 35/10 кВ</v>
          </cell>
          <cell r="G735" t="str">
            <v>ТП-19-42</v>
          </cell>
          <cell r="P735">
            <v>381</v>
          </cell>
          <cell r="R735" t="str">
            <v>Дзвиняч (Волочія, Гладиша, І.Франка, М.Черемшини, Миру, Молодіжна, Спортивна, Степаняка, Т.Шевченка, Тиха)</v>
          </cell>
          <cell r="S735" t="str">
            <v>Населення</v>
          </cell>
        </row>
        <row r="736">
          <cell r="D736" t="str">
            <v>Дзвиняч 35/10 кВ</v>
          </cell>
          <cell r="G736" t="str">
            <v>ТП-19-209</v>
          </cell>
          <cell r="P736">
            <v>1618</v>
          </cell>
          <cell r="R736" t="str">
            <v>Дзвиняч (І.Франка, Раківчик), Космач (Біля Романовича, В.Чорновола, Верховинська, Жовтнева, І.Франка, Л.Українки, Лугова, М.Грушевського, Молодіжна, Набережна, О.Довбуша, Петрушевича, Т.Шевченка, Тиха, 1 травня, 60-річчя УПА), Раковець (Молодіжна), Росільна (І.Франка, Л.Українки, Лісова, М.Грушевського, Молодіжна, Набережна, Руднева, Т.Шевченка, 16 липня), Солотвин (О.Довбуша, Польова)</v>
          </cell>
          <cell r="S736" t="str">
            <v>Населення, водозабір</v>
          </cell>
        </row>
        <row r="737">
          <cell r="D737" t="str">
            <v>Дзвиняч 35/10 кВ</v>
          </cell>
          <cell r="G737" t="str">
            <v>ЗТП-19-324-1</v>
          </cell>
          <cell r="P737">
            <v>1</v>
          </cell>
          <cell r="R737" t="str">
            <v>Дзвиняч (Степаняка)</v>
          </cell>
          <cell r="S737" t="str">
            <v>Уніплит</v>
          </cell>
        </row>
        <row r="738">
          <cell r="D738" t="str">
            <v>Дзвиняч 35/10 кВ</v>
          </cell>
          <cell r="G738" t="str">
            <v>ТП-19-370</v>
          </cell>
          <cell r="P738">
            <v>479</v>
          </cell>
          <cell r="R738" t="str">
            <v>Глибівка (Зелена, Маськова, Т.Шевченка), Дзвиняч (І.Франка, П.Сагайдачного, Степаняка, Т.Шевченка), Діброва (Богородчанська ОТГ) (Б.Хмельницького, В.Стуса), Жураки (Небесної Сотні, Польова), Підгір'я (Б.Хмельницького, В.Стуса, Діброва, Літній табір, Набережна)</v>
          </cell>
          <cell r="S738" t="str">
            <v>Насалення, ферма ФГ "Агростаніслав", СЕС</v>
          </cell>
        </row>
        <row r="739">
          <cell r="D739" t="str">
            <v>Дзвиняч 35/10 кВ</v>
          </cell>
          <cell r="G739" t="str">
            <v>ТП-19-6</v>
          </cell>
          <cell r="P739">
            <v>272</v>
          </cell>
          <cell r="R739" t="str">
            <v>Дзвиняч (В.Стуса, Гладиша, І.Франка, Л.Українки, М.Черемшини, Марка Боєслава, Миру, Паркова, Спортивна, Степаняка)</v>
          </cell>
          <cell r="S739" t="str">
            <v>Населення</v>
          </cell>
        </row>
        <row r="740">
          <cell r="D740" t="str">
            <v>Дзвиняч 35/10 кВ</v>
          </cell>
          <cell r="G740" t="str">
            <v>ЗТП-19-324-2</v>
          </cell>
          <cell r="P740">
            <v>1</v>
          </cell>
          <cell r="R740" t="str">
            <v>Дзвиняч (Степаняка)</v>
          </cell>
          <cell r="S740" t="str">
            <v>Уніплит</v>
          </cell>
        </row>
        <row r="741">
          <cell r="D741" t="str">
            <v>ДСП 110/6 кВ</v>
          </cell>
          <cell r="G741" t="str">
            <v>Ретляслятор</v>
          </cell>
          <cell r="P741">
            <v>242</v>
          </cell>
          <cell r="R741" t="str">
            <v>Надвірна (Добровольців), Стримба (Б.Хмельницького, Вишка, Вишнева, Дружби, Зелена, М.Черемшини, Нижня, О.Довбуша, Січових Стрільців, Соборна, Сонячна)</v>
          </cell>
          <cell r="S741" t="str">
            <v>Населення, ретранслятор</v>
          </cell>
        </row>
        <row r="742">
          <cell r="D742" t="str">
            <v>ДСП 110/6 кВ</v>
          </cell>
          <cell r="G742" t="str">
            <v>ДСП-2</v>
          </cell>
          <cell r="P742">
            <v>1</v>
          </cell>
          <cell r="R742" t="str">
            <v>Надвірна (Соборна)</v>
          </cell>
          <cell r="S742" t="str">
            <v>Свісспан Лімітед</v>
          </cell>
        </row>
        <row r="743">
          <cell r="D743" t="str">
            <v>ДСП 110/6 кВ</v>
          </cell>
          <cell r="G743" t="str">
            <v>Гуртожиток</v>
          </cell>
          <cell r="P743">
            <v>210</v>
          </cell>
          <cell r="R743" t="str">
            <v>Надвірна (В.Стефаника, Гонти, Д.Січинського, Д.Яворницького, Дем'янчука, Добровольців, І.Підкови, І.Сірка, М.Старицького, П.Полуботка, Пантелеймона Куліша, Соборна), Пнів (Мозолівка), Стримба (Гонти)</v>
          </cell>
          <cell r="S743" t="str">
            <v>Населення, водозабір Свісспан Лімітед</v>
          </cell>
        </row>
        <row r="744">
          <cell r="D744" t="str">
            <v>Міжгір'я 35/10 кВ</v>
          </cell>
          <cell r="G744" t="str">
            <v>Міжгір'я</v>
          </cell>
          <cell r="P744">
            <v>219</v>
          </cell>
          <cell r="R744" t="str">
            <v>Міжгір'я (Гірська, І.Мазепи, І.Франка, М.Грушевського, Обїздна, Т.Шевченка), Росільна (Карпатська)</v>
          </cell>
          <cell r="S744" t="str">
            <v>Населення; насосні качалки</v>
          </cell>
        </row>
        <row r="745">
          <cell r="D745" t="str">
            <v>Міжгір'я 35/10 кВ</v>
          </cell>
          <cell r="G745" t="str">
            <v>РП-19-1 №1</v>
          </cell>
          <cell r="P745">
            <v>188</v>
          </cell>
          <cell r="R745" t="str">
            <v>Кривець (В.Стуса, Л.Українки, Січових Стрільців, Чертежі), Міжгір'я (Гірська, І.Франка, М.Грушевського)</v>
          </cell>
          <cell r="S745" t="str">
            <v>Населення</v>
          </cell>
        </row>
        <row r="746">
          <cell r="D746" t="str">
            <v>Міжгір'я 35/10 кВ</v>
          </cell>
          <cell r="G746" t="str">
            <v>ТП-19-204</v>
          </cell>
          <cell r="P746">
            <v>260</v>
          </cell>
          <cell r="R746" t="str">
            <v>Луквиця (Б.Хмельницького, В.Сухомлинського, Гірська, Гугняка, І.Франка, Київська, Л.Українки, Лісова, Луніва, Миру, Міжгірська, Т.Шевченка, Тиха, Українська, Центральна), Міжгір'я</v>
          </cell>
          <cell r="S746" t="str">
            <v>Населення, пекарня</v>
          </cell>
        </row>
        <row r="747">
          <cell r="D747" t="str">
            <v>Надвірна 110/35/6 кВ</v>
          </cell>
          <cell r="G747" t="str">
            <v>Ломоносова</v>
          </cell>
          <cell r="P747">
            <v>404</v>
          </cell>
          <cell r="R747" t="str">
            <v>Надвірна (Д.Галицького, Європейська, К.Левицького, Майданська, Української Армії)</v>
          </cell>
          <cell r="S747" t="str">
            <v>Населення; АЗС;школа; гараж лісокомбіната, асфальтний завод</v>
          </cell>
        </row>
        <row r="748">
          <cell r="D748" t="str">
            <v>Надвірна 110/35/6 кВ</v>
          </cell>
          <cell r="G748" t="str">
            <v>Водозабір</v>
          </cell>
          <cell r="P748">
            <v>1804</v>
          </cell>
          <cell r="R748" t="str">
            <v>Мозолівка (Забережна, Мозолівка, Я.Мудрого), Надвірна (Академіка С.Корольова, В.Стуса, Володимира Великого, Гонти, Д.Вітовського, Добровольців, Забережна, І.Богуна, Каденюка, Карпатська, М.Грушевського, М.Черемшини, Майданська, Н.Кобринської, Небесної Сотні, Незалежна, Новопроектна, О.Довбуша, О.Довженка, Олени Степанівни, Ольжича, Пантелеймона Куліша, С.Бандери, Северина Наливайка, Сергія Орла, Скікуна, Соборна, У.Кармелюка, Ю.Шкрумеляка, Я.Мудрого), Пнів (Долішнє Поле , Долішнянка, Забережна, Карпатська, Мозолівка, Р.Шухевича, С.Бандери, Я.Мудрого), Стримба (В.Івасюка, Гонти, Зарічна, Заріччя, І.Підкови, Молодіжна, Новопроектна, Соборна, Українська)</v>
          </cell>
          <cell r="S748" t="str">
            <v>Населення</v>
          </cell>
        </row>
        <row r="749">
          <cell r="D749" t="str">
            <v>Надвірна 35/6 кВ</v>
          </cell>
          <cell r="G749" t="str">
            <v>ТП-30-403</v>
          </cell>
          <cell r="P749">
            <v>2021</v>
          </cell>
          <cell r="R749" t="str">
            <v>Надвірна (Б.Лепкого, В.Івасюка, Визволення, Володимира Великого, Г.Сковороди, Є.Коновальця, Зелена, І.Котляревського, І.Мазепи, І.Франка, Княгині Ольги, Козацька, Комунальна, Л.Українки, М.Грушевського, М.Коцюбинського, М.Підгірянки, М.Черемшини, Н.Кобринської, Набережна, Небесної Сотні, Олімпійська, П.Дорошенка, П.Сагайдачного, Перехідна, Річна, Роксолани, С.Галечко, С.Крушельницької, 1 Комунальна, 16 Липня)</v>
          </cell>
          <cell r="S749" t="str">
            <v>Населення</v>
          </cell>
        </row>
        <row r="750">
          <cell r="D750" t="str">
            <v>Надвірна 35/6 кВ</v>
          </cell>
          <cell r="G750" t="str">
            <v>Місто</v>
          </cell>
          <cell r="P750">
            <v>1296</v>
          </cell>
          <cell r="R750" t="str">
            <v>Надвірна (А.Шептицького, В.Чорновола, Вишнева, Володимира Великого, І.Котляревського, І.Мазепи, Княгині Ольги, М.Грушевського, М.Лисенка, Пантелеймона Куліша, Ринкова, С.Крушельницької, Соборна, Т.Шевченка, 400-річчя Надвірної)</v>
          </cell>
          <cell r="S750" t="str">
            <v>Населення, малі підприєства, телерадіокомпанія, Укртелеком</v>
          </cell>
        </row>
        <row r="751">
          <cell r="D751" t="str">
            <v>Розтока 35/6 кВ</v>
          </cell>
          <cell r="G751" t="str">
            <v>Бухтівець</v>
          </cell>
          <cell r="P751">
            <v>2728</v>
          </cell>
          <cell r="R751" t="str">
            <v>Бистриця (Довжинець, Згари, Климпуші, Клюшти, Купеня, Пасіки, Попівняк, Посьолок, Прилуки, Присілок, Причіл, Рафайловець, Річка, Річки, Річна, Солотрук, Терсованя, Тирсованя, Центр), Букове (Бухтівець), Зелена (Борсучна, Зазелена, Зелениця, Зелениця-Верхня, Зелениця-Нижня, Лазок, Максимець, Нижня Зелениця, Фентиралі, Фентираллі, Фентираль, Хрипелів, Хрипелів-Звір, Центр, Черник), Климпуші (Центр), Максимець (Максимець-Бистриця, Максимець-Звір, Центр), Пасічна (Букове, Бухтівець), Пасічна (Букове, Бухтівець, І.Франка, Набережна, Розтока, Ростока, С.Галечко, С.Ковпака, С.Руднєва, Соколовиця, Яршиця), Соколовиця (Соколовиця), Черник (Зазелена, Зелениця, Зелениця-Верхня, Зелениця-Нижня, Центр)</v>
          </cell>
          <cell r="S751" t="str">
            <v>Населення</v>
          </cell>
        </row>
        <row r="752">
          <cell r="D752" t="str">
            <v>Розтока 35/6 кВ</v>
          </cell>
          <cell r="G752" t="str">
            <v>ЦРП-2</v>
          </cell>
          <cell r="P752">
            <v>1</v>
          </cell>
          <cell r="R752" t="str">
            <v>Пасічна (С.Галечко)</v>
          </cell>
          <cell r="S752" t="str">
            <v>Кар'єр Нерудник</v>
          </cell>
        </row>
        <row r="753">
          <cell r="D753" t="str">
            <v>Розтока 35/6 кВ</v>
          </cell>
          <cell r="G753" t="str">
            <v>ЦРП-1</v>
          </cell>
          <cell r="P753">
            <v>1</v>
          </cell>
          <cell r="R753" t="str">
            <v>Пасічна (С.Галечко)</v>
          </cell>
          <cell r="S753" t="str">
            <v>Кар'єр Нерудник</v>
          </cell>
        </row>
        <row r="754">
          <cell r="D754" t="str">
            <v>Старуня 35/10/6 кВ</v>
          </cell>
          <cell r="G754" t="str">
            <v>Гвізд</v>
          </cell>
          <cell r="P754">
            <v>1209</v>
          </cell>
          <cell r="R754" t="str">
            <v>Гвізд (В.Івасюка, В.Чорновола, Визволення, Визвольна, Зелена, І.Мазепи, І.Франка, Колгоспний двір, Л.Українки, Лісова, Миру, Молодіжна, Набережна, Незалежності, Новопроектна, Підлісна, Річна, Садова, Синяка, Скарбова, Скрушники, Сонячна, СТРІЛЕЦЬКА, Т.Шевченка), Молодків (Незалежна, Т.Шевченка)</v>
          </cell>
          <cell r="S754" t="str">
            <v>Населення</v>
          </cell>
        </row>
        <row r="755">
          <cell r="D755" t="str">
            <v>Старуня 35/10/6 кВ</v>
          </cell>
          <cell r="G755" t="str">
            <v>Молодьків</v>
          </cell>
          <cell r="P755">
            <v>961</v>
          </cell>
          <cell r="R755" t="str">
            <v>Гвізд (В.Терешкової), Молодків (Б.Лепкого, Б.Хмельницького, В.Івасюка, В.Стефаника, В.Стуса, В.Чорновола, Василя Симоненка, Г.Дерев'янко, Горішня, Горішнянська, Грабники, Д.Галицького, Зелена, І.Франка, Л.Українки, Луги, Лугівська, Лукавецька, М.Вовчка, М.Грушевського, М.Підгірянки, М.Черемшини, Миру, Молодіжна, Незалежна, Незалежності, О.Довбуша, О.Кобилянської, П.Тичини, Польова, Прикарпатська, Р.Шухевича, С.Бандери, С.Руднєва, Свободи, Січових Стрільців, Ставкова, Т.Шевченка, Тиха)</v>
          </cell>
          <cell r="S755" t="str">
            <v>Населення</v>
          </cell>
        </row>
        <row r="756">
          <cell r="D756" t="str">
            <v>Цуцилів 35/10 кВ</v>
          </cell>
          <cell r="G756" t="str">
            <v>Волосів</v>
          </cell>
          <cell r="P756">
            <v>1556</v>
          </cell>
          <cell r="R756" t="str">
            <v>Волосів (Б.Хмельницького, Залізнична, І.Мазепи, І.Франка, Л.Українки, Лісова, М.Грушевського, Миру, Незалежна, Незалежності, Нова, Перемоги, Поломи, С.Бандери, Січових Стрільців, Т.Шевченка, УПА, 50-річчя УПА), Гаврилівка (Ворона, Героїв Небесної Сотні, Л.Українки, Луги, Молодіжна, Небесної Сотні, Нижня, Прикарпатська, С.Ковпака, Українська, Федорівка), Перерісль (В.Стефаника, В.Стуса, Горобина, Данилюка, І.Богуна, І.Котляревського, І.Франка, Л.Українки, Лісова, М.Грушевського, Молодіжна, Нова, Павлівська, Промислова, Січових Стрільців, Спортивна, Т.Шевченка, Ю.Гагаріна), Цуцилів (Братів Бойчуків, І.Франка, Миру, Нова, Р.Шухевича, Т.Шевченка)</v>
          </cell>
          <cell r="S756" t="str">
            <v>Населення</v>
          </cell>
        </row>
        <row r="757">
          <cell r="D757" t="str">
            <v>Цуцилів 35/10 кВ</v>
          </cell>
          <cell r="G757" t="str">
            <v>Цуцилів</v>
          </cell>
          <cell r="P757">
            <v>903</v>
          </cell>
          <cell r="R757" t="str">
            <v>Гвізд (В.Чорновола, Миру), Лісна Тарновиця (Залізнична), Мирне (Гірська, Д.Галицького, Діброва, І.Мазепи, масив Садовий №2, Озерна, Річна, Садова, Садовий масив, Соборна, Т.Шевченка, Я.Мудрого), Назавизів (Б.Хмельницького, В.Стуса, І.Сірка, І.Франка, Копані, Л.Українки, М.Грушевського, Мирне, Молодіжна, Новобудов, Новобудови, О.Кобилянської, Перемоги, Річна, С.Галечко, Січових Стрільців, Т.Шевченка, Української Перемоги), Перерісль (І.Богуна)</v>
          </cell>
          <cell r="S757" t="str">
            <v>Населення, СЕС</v>
          </cell>
        </row>
        <row r="758">
          <cell r="D758" t="str">
            <v>Кулачин 35/10 кВ</v>
          </cell>
          <cell r="G758" t="str">
            <v>Широка</v>
          </cell>
          <cell r="P758">
            <v>1635</v>
          </cell>
          <cell r="R758" t="str">
            <v>Снятин (Бажанського, В.Стефаника, Вапняна, Вербова, Виноградна, Воєводи Коснятина, Гірна, Горука, Джерельна, І.Вишенського, Київська, Лісна, Лотоцького, М.Гоголя, М.Грушевського, М.Черемшини, Млинська, О.Плешкан, Патріарха Володимира, Польова, Прикордонна, Р.Шухевича, Сімовича, Т.Шевченка, Хроновича, Широка, Я.Лукавецького, Ярова)</v>
          </cell>
          <cell r="S758" t="str">
            <v>Населення, школа</v>
          </cell>
        </row>
        <row r="759">
          <cell r="D759" t="str">
            <v>Кулачин 35/10 кВ</v>
          </cell>
          <cell r="G759" t="str">
            <v>Водокачка</v>
          </cell>
          <cell r="P759">
            <v>395</v>
          </cell>
          <cell r="R759" t="str">
            <v>Снятин (Берестова, Букова, Вапняна, Горіхова, Заводська, Київська, Т.Шевченка, Широка)</v>
          </cell>
          <cell r="S759" t="str">
            <v>Населення, цегельний завод, школа</v>
          </cell>
        </row>
        <row r="760">
          <cell r="D760" t="str">
            <v>Кулачин 35/10 кВ</v>
          </cell>
          <cell r="G760" t="str">
            <v>Садок</v>
          </cell>
          <cell r="P760">
            <v>295</v>
          </cell>
          <cell r="R760" t="str">
            <v>Снятин (Букова, Кулачинська, Кут, Л.Українки, Листопадова, Т.Шевченка, Широка)</v>
          </cell>
          <cell r="S760" t="str">
            <v>Населення, ПП Гаврилюк</v>
          </cell>
        </row>
        <row r="761">
          <cell r="D761" t="str">
            <v>Кулачин 35/10 кВ</v>
          </cell>
          <cell r="G761" t="str">
            <v>Котельня</v>
          </cell>
          <cell r="P761">
            <v>1</v>
          </cell>
          <cell r="R761" t="str">
            <v>Снятин (Широка)</v>
          </cell>
          <cell r="S761" t="str">
            <v>ПП Сав'юк</v>
          </cell>
        </row>
        <row r="762">
          <cell r="D762" t="str">
            <v>Кулачин 35/10 кВ</v>
          </cell>
          <cell r="G762" t="str">
            <v>Зони</v>
          </cell>
          <cell r="P762">
            <v>0</v>
          </cell>
          <cell r="R762" t="str">
            <v>Снятин</v>
          </cell>
          <cell r="S762" t="str">
            <v xml:space="preserve"> ТзОВ "Птахофабрика Снятинська "Нова"</v>
          </cell>
        </row>
        <row r="763">
          <cell r="D763" t="str">
            <v>Кулачин 35/10 кВ</v>
          </cell>
          <cell r="G763" t="str">
            <v>Забійний цех</v>
          </cell>
          <cell r="P763">
            <v>1</v>
          </cell>
          <cell r="R763" t="str">
            <v>Снятин (Широка)</v>
          </cell>
          <cell r="S763" t="str">
            <v xml:space="preserve"> ТзОВ "Птахофабрика Снятинська "Нова"</v>
          </cell>
        </row>
        <row r="764">
          <cell r="D764" t="str">
            <v>Трофанівка 35/10 кВ</v>
          </cell>
          <cell r="G764" t="str">
            <v>Балинці</v>
          </cell>
          <cell r="P764">
            <v>780</v>
          </cell>
          <cell r="R764" t="str">
            <v>Балинці (Б.Хмельницького, Гвіздецька, Демчука, Зарічна, І.Франка, Ірчана, Корбутяка, Коротка, Лермонтова, М.Гоголя, Матейчука, Матійчука, О.Довбуша, О.Кобилянської, Погранична, Січових Стрільців, Т.Шевченка, Шкільна), Кулачківці (В.Стефаника, В.Стуса, Гвіздецька, Гранична, Зелена, І.Франка, Л.Українки, Лісова, М.Грушевського, Набережна, Незалежності, О.Кобилянської, Польова, Січових Стрільців, Т.Шевченка, Центральна), Трофанівка (Б.Хмельницького, Галицька, Демчука, І.Франка, Січових Стрільців, Ю.Гагаріна)</v>
          </cell>
          <cell r="S764" t="str">
            <v>Населення</v>
          </cell>
        </row>
        <row r="765">
          <cell r="D765" t="str">
            <v>Трофанівка 35/10 кВ</v>
          </cell>
          <cell r="G765" t="str">
            <v>ЗТП-15-295</v>
          </cell>
          <cell r="P765">
            <v>68</v>
          </cell>
          <cell r="R765" t="str">
            <v>Балинці (Польова, Т.Шевченка, Шкільна), Трофанівка (Демчука)</v>
          </cell>
          <cell r="S765" t="str">
            <v>Населення</v>
          </cell>
        </row>
        <row r="766">
          <cell r="D766" t="str">
            <v>Трофанівка 35/10 кВ</v>
          </cell>
          <cell r="G766" t="str">
            <v>ЗТП-15-294</v>
          </cell>
          <cell r="P766">
            <v>49</v>
          </cell>
          <cell r="R766" t="str">
            <v>Бучачки (І.Франка), Трофанівка (І.Франка, Молодіжна)</v>
          </cell>
          <cell r="S766" t="str">
            <v>Населення</v>
          </cell>
        </row>
        <row r="767">
          <cell r="D767" t="str">
            <v>Трофанівка 35/10 кВ</v>
          </cell>
          <cell r="G767" t="str">
            <v>ЗТП-15-293</v>
          </cell>
          <cell r="P767">
            <v>479</v>
          </cell>
          <cell r="R767" t="str">
            <v>Балинці (Січових Стрільців), Кулачківці (Залізнодорожна, Польова, Садова, Т.Шевченка, Центральна, Якубовська), Трофанівка (Б.Хмельницького, В.Чорновола, Січових Стрільців, Спортивна), Хом'яківка (В.Стуса, Гвіздецька, Зарічна, І.Франка, М.Коцюбинського, Молодіжна, Нова, Повстанців, Радянська, Річна, Т.Шевченка)</v>
          </cell>
          <cell r="S767" t="str">
            <v>Населення</v>
          </cell>
        </row>
        <row r="768">
          <cell r="D768" t="str">
            <v>Шевченково 35/10 кВ</v>
          </cell>
          <cell r="G768" t="str">
            <v>МТФ</v>
          </cell>
          <cell r="P768">
            <v>357</v>
          </cell>
          <cell r="R768" t="str">
            <v>Ганьківці (Б.Хмельницького, В.Стефаника, Героїв Майдану, Загородня, Затишна, І.Франка, Л.Українки, М.Черемшини, Миру, Незалежності, Підкума, Січових Стрільців, Т.Шевченка, Українська, 17 Вересня), Задубрівці (Л.Українки, Січових Стрільців)</v>
          </cell>
          <cell r="S768" t="str">
            <v>Населення</v>
          </cell>
        </row>
        <row r="769">
          <cell r="D769" t="str">
            <v>Шевченково 35/10 кВ</v>
          </cell>
          <cell r="G769" t="str">
            <v>Ганьківці</v>
          </cell>
          <cell r="P769">
            <v>269</v>
          </cell>
          <cell r="R769" t="str">
            <v>Вишнівка (Василика), Ганьківці (Б.Хмельницького, Галицька, Героїв Майдану, Затишна, Конституції України, М.Черемшини, Молодіжна, Невідома, О.Кобилянської, Покутська, Січових Стрільців, Стрілецька, Т.Шевченка, 24 Серпня)</v>
          </cell>
          <cell r="S769" t="str">
            <v>Населення</v>
          </cell>
        </row>
        <row r="770">
          <cell r="D770" t="str">
            <v>Шевченково 35/10 кВ</v>
          </cell>
          <cell r="G770" t="str">
            <v>Трофанівка</v>
          </cell>
          <cell r="P770">
            <v>354</v>
          </cell>
          <cell r="R770" t="str">
            <v>Зібранівка (Боратинського, Відродження, І.Франка, Л.Українки, М.Грушевського, М.Коцюбинського, О.Кобилянської, Січових Стрільців, Т.Шевченка), Келихів (За Чорновою, І.Франка, Л.Українки, Новонарізна, Т.Шевченка), Шевченкове (Головна, Молодіжна, Т.Шевченка)</v>
          </cell>
          <cell r="S770" t="str">
            <v>Населення</v>
          </cell>
        </row>
        <row r="771">
          <cell r="D771" t="str">
            <v>Шевченково 35/10 кВ</v>
          </cell>
          <cell r="G771" t="str">
            <v>Рож.Поля</v>
          </cell>
          <cell r="P771">
            <v>362</v>
          </cell>
          <cell r="R771" t="str">
            <v>Зібранівка (В.Стефаника, Відродження, Воїнів УПА, Л.Мартовича, М.Грушевського, М.Хвильового, Січових Стрільців, Т.Шевченка, Я.Галана), Рожневі Поля (В.Стефаника, В.Юраха, Кабана, Незалежності, О.Довбуша, С.Бандери, Т.Шевченка), Шевченкове (Л.Українки, О.Пушкіна)</v>
          </cell>
          <cell r="S771" t="str">
            <v>Населення</v>
          </cell>
        </row>
        <row r="772">
          <cell r="D772" t="str">
            <v>Шевченково 35/10 кВ</v>
          </cell>
          <cell r="G772" t="str">
            <v>МПВС</v>
          </cell>
          <cell r="P772">
            <v>108</v>
          </cell>
          <cell r="R772" t="str">
            <v>Шевченкове (Головна, Л.Українки, М.Черемшини, О.Пушкіна)</v>
          </cell>
          <cell r="S772" t="str">
            <v>Населення</v>
          </cell>
        </row>
        <row r="773">
          <cell r="D773" t="str">
            <v>Шевченково 35/10 кВ</v>
          </cell>
          <cell r="G773" t="str">
            <v>Белелуя</v>
          </cell>
          <cell r="P773">
            <v>671</v>
          </cell>
          <cell r="R773" t="str">
            <v>Белелуя (Б.Хмельницького, Бажанського, В.Стефаника, Галицька, І.Франка, Клебаня, Л.Українки, Молодіжна, Н.Кобринської, Т.Шевченка, Шкільна), Задубрівці (Галицький Гостинець), Красноставці (Січових Стрільців), Устя (В.Стефаника, Клебаня, Клибинія, Солянича, Т.Шевченка)</v>
          </cell>
          <cell r="S773" t="str">
            <v>Населення</v>
          </cell>
        </row>
        <row r="774">
          <cell r="D774" t="str">
            <v>Шевченково 35/10 кВ</v>
          </cell>
          <cell r="G774" t="str">
            <v>Задубрівці</v>
          </cell>
          <cell r="P774">
            <v>507</v>
          </cell>
          <cell r="R774" t="str">
            <v>Задубрівці (Б.Хмельницького, В.Стефаника, І.Франка, Коло вежі, Л.Мартовича, Л.Українки, М.Грушевського, М.Черемшини, Молодіжна, Н.Кобринської, Нова, О.Кобилянської, Т.Шевченка), Красноставці (Повстанців, Т.Шевченка)</v>
          </cell>
          <cell r="S774" t="str">
            <v>Населення</v>
          </cell>
        </row>
        <row r="775">
          <cell r="D775" t="str">
            <v>Міжгір'я 35/10 кВ</v>
          </cell>
          <cell r="G775" t="str">
            <v>ТП-19-52</v>
          </cell>
          <cell r="P775">
            <v>1</v>
          </cell>
          <cell r="R775" t="str">
            <v>Міжгір'я</v>
          </cell>
          <cell r="S775" t="e">
            <v>#N/A</v>
          </cell>
        </row>
        <row r="776">
          <cell r="D776" t="str">
            <v>Гвіздець 35/10 кВ</v>
          </cell>
          <cell r="G776" t="str">
            <v xml:space="preserve">Слобідка  </v>
          </cell>
          <cell r="P776">
            <v>138</v>
          </cell>
          <cell r="R776" t="str">
            <v>Берем'яни (Л.Українки, Молодіжна), Гвіздець (В.Стефаника, Залізнична, Зарічна, І.Франка, Колійова, Л.Мартовича, Молодіжна, О.Кошевого, Українська), Остапківці (І.Франка, Польова), Хом'яківка (Т.Шевченка)</v>
          </cell>
          <cell r="S776" t="str">
            <v>Населення; Ферма</v>
          </cell>
        </row>
        <row r="777">
          <cell r="D777" t="str">
            <v>Гвіздець 35/10 кВ</v>
          </cell>
          <cell r="G777" t="str">
            <v>Рогиня</v>
          </cell>
          <cell r="P777">
            <v>159</v>
          </cell>
          <cell r="R777" t="str">
            <v>Остапківці (Бічна, І.Франка, Коротка, Лісна, Т.Шевченка, Церковна)</v>
          </cell>
          <cell r="S777" t="str">
            <v>Населення</v>
          </cell>
        </row>
        <row r="778">
          <cell r="D778" t="str">
            <v>Гвіздець 35/10 кВ</v>
          </cell>
          <cell r="G778" t="str">
            <v>Росохач</v>
          </cell>
          <cell r="P778">
            <v>221</v>
          </cell>
          <cell r="R778" t="str">
            <v>Остапківці (В.Стефаника, І.Франка, Л.Українки, Садова, Т.Шевченка, Церковна), Чехова (І.Франка, Л.Українки, Садова, Т.Шевченка)</v>
          </cell>
          <cell r="S778" t="str">
            <v>Населення</v>
          </cell>
        </row>
        <row r="779">
          <cell r="D779" t="str">
            <v>Гвіздець 35/10 кВ</v>
          </cell>
          <cell r="G779" t="str">
            <v>м.Гвіздець</v>
          </cell>
          <cell r="P779">
            <v>506</v>
          </cell>
          <cell r="R779" t="str">
            <v>Гвіздець (І.Франка, Лісна, М.Шашкевича, Небесної Сотні, С.Руднєва), Малий Гвіздець (Господарська, Л.Українки, М.Остапчук, Молодіжна, Нова, Польова), Старий Гвіздець (В.Стефаника, Григорчука, Зелена, І.Марусяк, І.Франка, Кіцанюків, Л.Українки, Лісна, М.Грушевського, Молодіжна, Незалежності, Нова, Січових Стрільців, Т.Шевченка, Шкільна, Шпарика)</v>
          </cell>
          <cell r="S779" t="str">
            <v>Населення, водозабір</v>
          </cell>
        </row>
        <row r="780">
          <cell r="D780" t="str">
            <v>Гвіздець 35/10 кВ</v>
          </cell>
          <cell r="G780" t="str">
            <v xml:space="preserve">Гвіздець </v>
          </cell>
          <cell r="P780">
            <v>965</v>
          </cell>
          <cell r="R780" t="str">
            <v>Гвіздець (Гвіздецька, І.Мазепи, І.Франка, Квіткова, Козацька, Л.Українки, М.Грушевського, Небесної Сотні, Незалежності, П.Дорошенка, П.Сагайдачного, Привокзальна, Пстрака, Ринок, С.Руднєва, Садова, Січових Стрільців, Т.Шевченка, Торгова, Трильовського, Українська), Кулачківці (Гвіздецька, Залізнична, Колійова, Л.Українки), Малий Гвіздець (В.Стуса, В.Сухомлинського, Долішня, Зелена, І.Франка, М.Грушевського, М.Остапчук, Садова, Т.Шевченка, Шкільна, Щорса, Ярослава Палійчука), Остапківці (І.Франка, Молодіжна)</v>
          </cell>
          <cell r="S780" t="str">
            <v>Населення, водозабір</v>
          </cell>
        </row>
        <row r="781">
          <cell r="D781" t="str">
            <v>Коршів 35/10 кВ</v>
          </cell>
          <cell r="G781" t="str">
            <v>Жукотин</v>
          </cell>
          <cell r="P781">
            <v>503</v>
          </cell>
          <cell r="R781" t="str">
            <v>Велика Кам'янка (Пологи, Яблунева), Жукотин (Зелена, І.Франка, Л.Мартовича, Л.Українки, О.Кобилянської, Січових Стрільців, Т.Шевченка, 24 Серпня), Коршів (Л.Українки, Небесної Сотні, Прикарпатська, Прикарпаття, С.Ковпака, Т.Шевченка, Шоферська, Я.Галана)</v>
          </cell>
          <cell r="S781" t="str">
            <v>Населення; ферма</v>
          </cell>
        </row>
        <row r="782">
          <cell r="D782" t="str">
            <v>Коршів 35/10 кВ</v>
          </cell>
          <cell r="G782" t="str">
            <v>Богородичин</v>
          </cell>
          <cell r="P782">
            <v>478</v>
          </cell>
          <cell r="R782" t="str">
            <v>Богородичин (І.Франка, Колгоспна, Л.Українки, М.Черемшини, С.Ковпака, Т.Шевченка), Жукотин (Мадії, О.Кошевого, Січових Стрільців), Коршів (Горяни, Лісова, С.Ковпака, Садова), Михалків (І.Франка, О.Кошевого, Т.Шевченка, Щорса), Торговиця (Отинійська ОТГ) (Молодіжна, С.Ковпака)</v>
          </cell>
          <cell r="S782" t="str">
            <v>Населення; торфотрест</v>
          </cell>
        </row>
        <row r="783">
          <cell r="D783" t="str">
            <v>Коршів 35/10 кВ</v>
          </cell>
          <cell r="G783" t="str">
            <v>Черемхів</v>
          </cell>
          <cell r="P783">
            <v>987</v>
          </cell>
          <cell r="R783" t="str">
            <v>Казанів (Гвізд), Коршів (В.Івасюка, В.Чорновола, Горяни, Залізнична, Зелена, І.Франка, М.Грушевського, Н.Яремчука, Незалежності, Нова, Новий, Т.Шевченка), Лісний Хлібичин, Черемхів (Б.Хмельницького, В.Майборського, В.Стефаника, В.Чкалова, Відродження, Є.Коновальця, Зелена, Лісова, М.Грушевського, М.Ірчана, Миру, Молодіжна, Р.Шухевича, С.Ковпака, Січових Стрільців, Українська)</v>
          </cell>
          <cell r="S783" t="str">
            <v xml:space="preserve"> АЗС; Населення; ресторан; садок; школа; ПТУ; пансіонат</v>
          </cell>
        </row>
        <row r="784">
          <cell r="D784" t="str">
            <v>Коршів 35/10 кВ</v>
          </cell>
          <cell r="G784" t="str">
            <v>Коршів</v>
          </cell>
          <cell r="P784">
            <v>497</v>
          </cell>
          <cell r="R784" t="str">
            <v>Казанів (Б.Хмельницького, Гребінки, І.Богуна, Колгоспна, Колійова, Коломийська, Коломийський, М.Грушевського, О.Довбуша, Польова, пров Коломийська, Р.Шухевича, Січових Стрільців, Щорса), Коршів (Залізнична, Н.Яремчука, Незалежності, Т.Шевченка), Ліски (Б.Хмельницького, О.Кобилянської), Лісна Слобідка</v>
          </cell>
          <cell r="S784" t="str">
            <v>Банк; ощадкаса;магазини; населення</v>
          </cell>
        </row>
        <row r="785">
          <cell r="D785" t="str">
            <v>Коршів 35/10 кВ</v>
          </cell>
          <cell r="G785" t="str">
            <v>Ліски</v>
          </cell>
          <cell r="P785">
            <v>403</v>
          </cell>
          <cell r="R785" t="str">
            <v>Казанів (Колгоспна, Коломийська, О.Кобилянської, пров Коломийська), Ліски (Б.Хмельницького, В.Стефаника, Весела, Є.Коновальця, Жукова, Зелена, І.Франка, Л.Українки, М.Грушевського, М.Черемшини, Мирна, О.Кобилянської, П.Мирного, П.Сагайдачного, Польова, Січових Стрільців, Т.Шевченка)</v>
          </cell>
          <cell r="S785" t="str">
            <v>Населення, КП "Коршівське комунальне підприємство"</v>
          </cell>
        </row>
        <row r="786">
          <cell r="D786" t="str">
            <v>Сільмаш 110/6 кВ</v>
          </cell>
          <cell r="G786" t="str">
            <v>ТП-26-9</v>
          </cell>
          <cell r="P786">
            <v>3</v>
          </cell>
          <cell r="R786" t="str">
            <v>Коломия (О.Пушкіна)</v>
          </cell>
          <cell r="S786" t="str">
            <v>Завод, малі підприємства</v>
          </cell>
        </row>
        <row r="787">
          <cell r="D787" t="str">
            <v>Сільмаш 110/6 кВ</v>
          </cell>
          <cell r="G787" t="str">
            <v>РП-26-3</v>
          </cell>
          <cell r="P787">
            <v>2170</v>
          </cell>
          <cell r="R787" t="str">
            <v>Коломия (Б.Хмельницького, І.Мазепи), Коломия (А.Сахарова, А.Чайковського, В.Івасюка, В.Стефаника, Гірняка, І.Богуна, І.Крип'якевича, І.Мазепи, І.Миколайчука, Йосипа Гірняка, Київська, Л.Бачинського, Л.Мартовича, Лозова, М.Заньковецької, М.Садовського, М.Харкевича, М.Черемшини, Н.Яремчука, Олександра Олеся, Родини Крушельницьких, С.Бандери, Садова, Сніжна, Ю.Шкрумеляка)</v>
          </cell>
          <cell r="S787" t="str">
            <v>Населення, Квант 2</v>
          </cell>
        </row>
        <row r="788">
          <cell r="D788" t="str">
            <v>Сільмаш 110/6 кВ</v>
          </cell>
          <cell r="G788" t="str">
            <v>РП-26-9 №2,3</v>
          </cell>
          <cell r="P788">
            <v>165</v>
          </cell>
          <cell r="R788" t="str">
            <v>Коломия (О.Пушкіна), Коломия (Б.Хмельницького, М.Лисенка, С.Петлюри, У.Кравченко)</v>
          </cell>
          <cell r="S788" t="str">
            <v>Деревообробний завод Лаванда</v>
          </cell>
        </row>
        <row r="789">
          <cell r="D789" t="str">
            <v>Сільмаш 110/6 кВ</v>
          </cell>
          <cell r="G789" t="str">
            <v>РП-26-2 АБК</v>
          </cell>
          <cell r="P789">
            <v>1</v>
          </cell>
          <cell r="R789" t="str">
            <v>Коломия</v>
          </cell>
          <cell r="S789" t="str">
            <v>Малі підприємства</v>
          </cell>
        </row>
        <row r="790">
          <cell r="D790" t="str">
            <v>Сільмаш 110/6 кВ</v>
          </cell>
          <cell r="G790" t="str">
            <v>ТП-26-146-1</v>
          </cell>
          <cell r="P790">
            <v>1773</v>
          </cell>
          <cell r="R790" t="str">
            <v>Коломия (В.Чорновола, Валова, Вічевий майдан, І.Франка, Й.Кобринського, К.Трильовського, Короля Данила, Л.Українки, М.Драгоманова, М.Лисенка, Паркова, Р.Шипайла, Р.Шухевича, С.Гординського, С.Петлюри, Січових Стрільців, Степана Тарабалки, Театральна, Украінки Лесі)</v>
          </cell>
          <cell r="S790" t="str">
            <v>Населення, малі підприємства</v>
          </cell>
        </row>
        <row r="791">
          <cell r="D791" t="str">
            <v>Сільмаш 110/6 кВ</v>
          </cell>
          <cell r="G791" t="str">
            <v>ТП-26-10</v>
          </cell>
          <cell r="P791">
            <v>1740</v>
          </cell>
          <cell r="R791" t="str">
            <v>Коломия (Б.Хмельницького, В.Моцарта, Довга, Едельвейсів, І.Франка, Миколи Леонтовича, О.Пушкіна, Родини Грабців, Романа Малащука, С.Петлюри, Червона Калина)</v>
          </cell>
          <cell r="S791" t="str">
            <v>Населення, КНС</v>
          </cell>
        </row>
        <row r="792">
          <cell r="D792" t="str">
            <v>Сільмаш 110/6 кВ</v>
          </cell>
          <cell r="G792" t="str">
            <v>РП-26-9 №4</v>
          </cell>
          <cell r="P792">
            <v>1280</v>
          </cell>
          <cell r="R792" t="str">
            <v>Коломия (О.Пушкіна, Січових Стрільців), Коломия (А.Чайковського, Б.Хмельницького, М.Лисенка, О.Кобилянської, С.Палія, Січових Стрільців, Ю.Шкрумеляка)</v>
          </cell>
          <cell r="S792" t="str">
            <v>Малі підприємства</v>
          </cell>
        </row>
        <row r="793">
          <cell r="D793" t="str">
            <v>Сільмаш 110/6 кВ</v>
          </cell>
          <cell r="G793" t="str">
            <v>ДП "РБУ"</v>
          </cell>
          <cell r="P793">
            <v>1</v>
          </cell>
          <cell r="R793" t="str">
            <v>Коломия (О.Пушкіна)</v>
          </cell>
          <cell r="S793" t="str">
            <v>Малі підприємства</v>
          </cell>
        </row>
        <row r="794">
          <cell r="D794" t="str">
            <v>Сільмаш 110/6 кВ</v>
          </cell>
          <cell r="G794" t="str">
            <v>ТП-26-232 №1</v>
          </cell>
          <cell r="P794">
            <v>0</v>
          </cell>
          <cell r="R794" t="str">
            <v>Коломия</v>
          </cell>
          <cell r="S794" t="str">
            <v>Малі підприємства</v>
          </cell>
        </row>
        <row r="795">
          <cell r="D795" t="str">
            <v>Сільмаш 110/6 кВ</v>
          </cell>
          <cell r="G795" t="str">
            <v>Лаванда</v>
          </cell>
          <cell r="P795">
            <v>1</v>
          </cell>
          <cell r="R795" t="str">
            <v>Коломия (С.Петлюри)</v>
          </cell>
          <cell r="S795" t="str">
            <v>Малі підприємства</v>
          </cell>
        </row>
        <row r="796">
          <cell r="D796" t="str">
            <v>Сільмаш 110/6 кВ</v>
          </cell>
          <cell r="G796" t="str">
            <v>РП-26-9 №5</v>
          </cell>
          <cell r="P796">
            <v>0</v>
          </cell>
          <cell r="R796" t="str">
            <v>Коломия</v>
          </cell>
          <cell r="S796" t="str">
            <v>Малі підприємства</v>
          </cell>
        </row>
        <row r="797">
          <cell r="D797" t="str">
            <v>Сільмаш 110/6 кВ</v>
          </cell>
          <cell r="G797" t="str">
            <v>ТП-26-136</v>
          </cell>
          <cell r="P797">
            <v>2212</v>
          </cell>
          <cell r="R797" t="str">
            <v>Коломия ( Привокзальна, Б.Лепкого, Б.Хмельницького, В.Моцарта, В.Стефаника, Д.Яворницького, Едельвейсів, І.Богуна, І.Крип'якевича, І.Тургенева, М.Заньковецької, М.Лисенка, М.Садовського, Миколи Леонтовича, О.Пушкіна, Привокзальна, П'ядицька, С.Бандери, С.Петлюри)</v>
          </cell>
          <cell r="S797" t="str">
            <v>Коледж, населення,  Школа</v>
          </cell>
        </row>
        <row r="798">
          <cell r="D798" t="str">
            <v>Сільмаш 110/6 кВ</v>
          </cell>
          <cell r="G798" t="str">
            <v>РП-26-9 №6 РП-26-10 №1</v>
          </cell>
          <cell r="P798">
            <v>1</v>
          </cell>
          <cell r="R798" t="str">
            <v>Коломия</v>
          </cell>
          <cell r="S798" t="str">
            <v>Населення, КНС</v>
          </cell>
        </row>
        <row r="799">
          <cell r="D799" t="str">
            <v>Сільмаш 110/6 кВ</v>
          </cell>
          <cell r="G799" t="str">
            <v>ТП-26-222 №2</v>
          </cell>
          <cell r="P799">
            <v>3</v>
          </cell>
          <cell r="R799" t="str">
            <v>Коломия (О.Пушкіна)</v>
          </cell>
          <cell r="S799" t="str">
            <v>Малі підприємства</v>
          </cell>
        </row>
        <row r="800">
          <cell r="D800" t="str">
            <v>Сільмаш 110/6 кВ</v>
          </cell>
          <cell r="G800" t="str">
            <v>ДП "МСЗ"</v>
          </cell>
          <cell r="P800">
            <v>1</v>
          </cell>
          <cell r="R800" t="str">
            <v>Коломия</v>
          </cell>
          <cell r="S800" t="str">
            <v>Малі підприємства</v>
          </cell>
        </row>
        <row r="801">
          <cell r="D801" t="str">
            <v>Сільмаш 110/6 кВ</v>
          </cell>
          <cell r="G801" t="str">
            <v>ТП-26-187</v>
          </cell>
          <cell r="P801">
            <v>1</v>
          </cell>
          <cell r="R801" t="str">
            <v>Коломия (Едельвейсів)</v>
          </cell>
          <cell r="S801" t="str">
            <v>Малі підприємства</v>
          </cell>
        </row>
        <row r="802">
          <cell r="D802" t="str">
            <v>Сільмаш 110/6 кВ</v>
          </cell>
          <cell r="G802" t="str">
            <v>ДП "Надія"</v>
          </cell>
          <cell r="P802">
            <v>1</v>
          </cell>
          <cell r="R802" t="str">
            <v>Коломия (О.Пушкіна)</v>
          </cell>
          <cell r="S802" t="str">
            <v>Малі підприємства</v>
          </cell>
        </row>
        <row r="803">
          <cell r="D803" t="str">
            <v>Сільмаш 110/6 кВ</v>
          </cell>
          <cell r="G803" t="str">
            <v>ТП-26-28</v>
          </cell>
          <cell r="P803">
            <v>1</v>
          </cell>
          <cell r="R803" t="str">
            <v>Коломия (Січових Стрільців)</v>
          </cell>
          <cell r="S803" t="str">
            <v>Малі підприємства</v>
          </cell>
        </row>
        <row r="804">
          <cell r="D804" t="str">
            <v>Сільмаш 110/6 кВ</v>
          </cell>
          <cell r="G804" t="str">
            <v>АБК</v>
          </cell>
          <cell r="P804">
            <v>1</v>
          </cell>
          <cell r="R804" t="str">
            <v>Коломия (С.Петлюри)</v>
          </cell>
          <cell r="S804" t="str">
            <v>Малі підприємства</v>
          </cell>
        </row>
        <row r="805">
          <cell r="D805" t="str">
            <v>Сільмаш 110/6 кВ</v>
          </cell>
          <cell r="G805" t="str">
            <v>ТП-26-222 №1</v>
          </cell>
          <cell r="P805">
            <v>0</v>
          </cell>
          <cell r="R805" t="str">
            <v>Коломия</v>
          </cell>
          <cell r="S805" t="str">
            <v>Малі підприємства</v>
          </cell>
        </row>
        <row r="806">
          <cell r="D806" t="str">
            <v>Сільмаш 110/6 кВ</v>
          </cell>
          <cell r="G806" t="str">
            <v>ТП-26-29</v>
          </cell>
          <cell r="P806">
            <v>0</v>
          </cell>
          <cell r="R806" t="str">
            <v>Коломия</v>
          </cell>
          <cell r="S806" t="str">
            <v>Малі підприємства</v>
          </cell>
        </row>
        <row r="807">
          <cell r="D807" t="str">
            <v>Сільмаш 110/6 кВ</v>
          </cell>
          <cell r="G807" t="str">
            <v>РП-26-10 №2</v>
          </cell>
          <cell r="P807">
            <v>0</v>
          </cell>
          <cell r="R807" t="str">
            <v>Коломия</v>
          </cell>
          <cell r="S807" t="str">
            <v>Школа 6, Дитячий садок, малі підприємства</v>
          </cell>
        </row>
        <row r="808">
          <cell r="D808" t="str">
            <v>Сільмаш 110/6 кВ</v>
          </cell>
          <cell r="G808" t="str">
            <v>Гардинна фабрика</v>
          </cell>
          <cell r="P808">
            <v>1614</v>
          </cell>
          <cell r="R808" t="str">
            <v>Коломия (А.Чайковського, В.Блавацького, Валова, Є.Коновальця, І.Мазепи, К.Трильовського, Л.Українки, М.Слободівни, Н.Нижаківського, Нижанківського, О.Кобилянської, Паркова, Р.Шухевича, Родини Крушельницьких, С.Бандери, Украінки Лесі, Цегельняна)</v>
          </cell>
          <cell r="S808" t="str">
            <v>Населення, малі підприємства, Укртелеком</v>
          </cell>
        </row>
        <row r="809">
          <cell r="D809" t="str">
            <v>Сільмаш 110/6 кВ</v>
          </cell>
          <cell r="G809" t="str">
            <v>ТП-26-119</v>
          </cell>
          <cell r="P809">
            <v>2402</v>
          </cell>
          <cell r="R809" t="str">
            <v>Коломия (А.Сахарова, А.Чайковського, Б.Хмельницького, М.Лисенка, С.Бандери, С.Палія, Січових Стрільців)</v>
          </cell>
          <cell r="S809" t="str">
            <v>Населення</v>
          </cell>
        </row>
        <row r="810">
          <cell r="D810" t="str">
            <v>Букачівці 35/10 кВ</v>
          </cell>
          <cell r="G810" t="str">
            <v>ТП-31-212</v>
          </cell>
          <cell r="P810">
            <v>458</v>
          </cell>
          <cell r="R810" t="str">
            <v>Журів (Героїв України, Залізнична, Зелена, І.Франка, Л.Українки, Незалежності, О.Довбуша, Т.Шевченка, Федорівка, Центральна), Колоколин (Залужанська, Приозерне), Підмихайлівці (Зелена, І.Франка, Івана Дмитріва, Л.Українки, Медична, Миру, Січових Стрільців, Т.Шевченка), Чернів (Т.Шевченка)</v>
          </cell>
          <cell r="S810" t="str">
            <v>Населення, спец. заклад надання психіатричної допомоги</v>
          </cell>
        </row>
        <row r="811">
          <cell r="D811" t="str">
            <v>Букачівці 35/10 кВ</v>
          </cell>
          <cell r="G811" t="str">
            <v>Колоколин</v>
          </cell>
          <cell r="P811">
            <v>678</v>
          </cell>
          <cell r="R811" t="str">
            <v>Букачівці, Витань (І.Франка), Колоколин (А.Чехова, Б.Хмельницького, В.Калини, Дружби, Залужанська, Зелена, І.Франка, Кооперативна, Л.Українки, Миру, Підгірна, Приозерне, Промислова, Т.Шевченка, Учительська), Чагрів (Б.Хмельницького, Бояни, В.Чорновола, Володимира Великого, Д.Вітовського, Д.Галицького, Дружби, Дудки, Зелена, І.Мазепи, І.Підкови, І.Франка, Л.Українки, М.Грушевського, Насті Чагрівни, Незалежності, Огоновського, Приозерна, Роксолани, С.Бандери, Січових Стрільців, Т.Шевченка)</v>
          </cell>
          <cell r="S811" t="str">
            <v xml:space="preserve">Населення, школа, </v>
          </cell>
        </row>
        <row r="812">
          <cell r="D812" t="str">
            <v>Букачівці 35/10 кВ</v>
          </cell>
          <cell r="G812" t="str">
            <v>Ріждолина</v>
          </cell>
          <cell r="P812">
            <v>237</v>
          </cell>
          <cell r="R812" t="str">
            <v>Букачівці (В.Івасюка, В.Стефаника, В.Чорновола, Залізнична, Кравчука, Нова, Ріж-Долина, Січових Стрільців, Сонячна), Чагрів</v>
          </cell>
          <cell r="S812" t="str">
            <v>Населення, Букачівська лікарня</v>
          </cell>
        </row>
        <row r="813">
          <cell r="D813" t="str">
            <v>Букачівці 35/10 кВ</v>
          </cell>
          <cell r="G813" t="str">
            <v>Вишнів</v>
          </cell>
          <cell r="P813">
            <v>663</v>
          </cell>
          <cell r="R813" t="str">
            <v>Букачівська Слобода (Б.Лепкого), Вишнів (Відкозарі), Луковець-Вишнівський (В.Івасюка, В.Стуса, В.Чорновола, Галицька, І.Франка, Л.Українки, Луковецька, М.Грушевського, Привокзальна, С.Бандери, Свободи, Т.Шевченка), Луковець-Журівський (Верховинська, Голешівська, Горішня Зелена, Долішня Зелена, Журівська, М.Грушевського), Посвірж (І.Франка, Т.Шевченка), Рогатин (Липова), Чернів (В.Стуса, Затростина, Зелена, О.Кобилянської, Попів, Січових Стрільців, Т.Шевченка), Новошини (Луковецька)</v>
          </cell>
          <cell r="S813" t="str">
            <v>Населення, школа</v>
          </cell>
        </row>
        <row r="814">
          <cell r="D814" t="str">
            <v>Букачівці 35/10 кВ</v>
          </cell>
          <cell r="G814" t="str">
            <v>Слобода</v>
          </cell>
          <cell r="P814">
            <v>841</v>
          </cell>
          <cell r="R814" t="str">
            <v>Букачівська Слобода (Б.Лепкого), Букачівці (Б.Лепкого), Вишнів (Відкозарі, Відновошино, Гора, Зруб, Чистий), Журавеньки (Б.Хмельницького, Л.Українки), Зруб, Козарі (Зелена, І.Франка, М.Галабудника, М.Коцюбинського, Миру, Мочарська, Придністровська, Приозерна, Т.Шевченка, Центральна)</v>
          </cell>
          <cell r="S814" t="str">
            <v>Населення, школи, Київстар, ТзОВ Велес</v>
          </cell>
        </row>
        <row r="815">
          <cell r="D815" t="str">
            <v>Букачівці 35/10 кВ</v>
          </cell>
          <cell r="G815" t="str">
            <v>Тенетники</v>
          </cell>
          <cell r="P815">
            <v>2</v>
          </cell>
          <cell r="R815" t="str">
            <v>Букачівці (Б.Лепкого)</v>
          </cell>
          <cell r="S815" t="str">
            <v>Малі підприємства</v>
          </cell>
        </row>
        <row r="816">
          <cell r="D816" t="str">
            <v>Букачівці 35/10 кВ</v>
          </cell>
          <cell r="G816" t="str">
            <v>Букачівці</v>
          </cell>
          <cell r="P816">
            <v>379</v>
          </cell>
          <cell r="R816" t="str">
            <v>Букачівці (Б.Лепкого, Б.Хмельницького, В.Стефаника, В.Чорновола, Галицька, Дністровська, І.Франка, Кравчука, Л.Українки, Молодіжна, Т.Шевченка, 1 травня)</v>
          </cell>
          <cell r="S816" t="str">
            <v>Населення, школа, АТС</v>
          </cell>
        </row>
        <row r="817">
          <cell r="D817" t="str">
            <v>Вербилівці 35/10 кВ</v>
          </cell>
          <cell r="G817" t="str">
            <v>Путятинці</v>
          </cell>
          <cell r="P817">
            <v>363</v>
          </cell>
          <cell r="R817" t="str">
            <v>Вербилівці, Путятинці (Горинська, Двірська, Заставна, І.Франка, Л.Українки, Млинська, Січових Стрільців, Т.Шевченка, Шевська)</v>
          </cell>
          <cell r="S817" t="str">
            <v>Населення, АТС, школа</v>
          </cell>
        </row>
        <row r="818">
          <cell r="D818" t="str">
            <v>Вербилівці 35/10 кВ</v>
          </cell>
          <cell r="G818" t="str">
            <v>Теплиці-1</v>
          </cell>
          <cell r="P818">
            <v>2</v>
          </cell>
          <cell r="R818" t="str">
            <v>Вербилівці (Молодіжна)</v>
          </cell>
          <cell r="S818" t="str">
            <v>Населення</v>
          </cell>
        </row>
        <row r="819">
          <cell r="D819" t="str">
            <v>Вербилівці 35/10 кВ</v>
          </cell>
          <cell r="G819" t="str">
            <v>РАЙС-1</v>
          </cell>
          <cell r="P819">
            <v>3</v>
          </cell>
          <cell r="R819" t="str">
            <v>Рогатин (Галицька, Д.Галицького)</v>
          </cell>
          <cell r="S819" t="str">
            <v>Елеватор</v>
          </cell>
        </row>
        <row r="820">
          <cell r="D820" t="str">
            <v>Вербилівці 35/10 кВ</v>
          </cell>
          <cell r="G820" t="str">
            <v>Водозабір</v>
          </cell>
          <cell r="P820">
            <v>41</v>
          </cell>
          <cell r="R820" t="str">
            <v>Бабухів (В.Стуса, Є.Коновальця, С.Бандери, Садова), Вербилівці</v>
          </cell>
          <cell r="S820" t="str">
            <v>насосна ГКС, населення</v>
          </cell>
        </row>
        <row r="821">
          <cell r="D821" t="str">
            <v>Вербилівці 35/10 кВ</v>
          </cell>
          <cell r="G821" t="str">
            <v>Теплиці-2</v>
          </cell>
          <cell r="P821">
            <v>1</v>
          </cell>
          <cell r="R821" t="str">
            <v>Вербилівці (Молодіжна)</v>
          </cell>
          <cell r="S821" t="str">
            <v>Населення</v>
          </cell>
        </row>
        <row r="822">
          <cell r="D822" t="str">
            <v>Вербилівці 35/10 кВ</v>
          </cell>
          <cell r="G822" t="str">
            <v>Вербилівці</v>
          </cell>
          <cell r="P822">
            <v>1234</v>
          </cell>
          <cell r="R822" t="str">
            <v>Вербилівці (В.Чорновола, Городецька, М.Черемшини, Молодіжна, Надрічна, С.Городецького), Кутці (В.Івасюка, В.Чорновола, Зелена, Ігора Білозіра, Незалежності), Підвиння (Галицька, Зелена, Л.Українки, Лісова, М.Грушевського, Молодіжна, Н.Яремчука, Т.Шевченка), Пуків (За церква, Миру, П.Шеремети, Підкузє, Рогатинська, Т.Шевченка, 17 Вересня), Рогатин (Путятинська), Рогатин (Бережанська, В.Івасюка, В.Стуса, Галицька, Д.Галицького, Європейська, Зелена, І.Мазепи, Львівська, П.Могили, Північний масив, Путятинська, С.Бандери, С.Петлюри, Садова, Т.Шевченка, Юрія Рогатинця)</v>
          </cell>
          <cell r="S822" t="str">
            <v>Населення, ковбасний цех, ТзОВ "Скло-Пак", очисні споруди ДП Рогатин-Водоканал</v>
          </cell>
        </row>
        <row r="823">
          <cell r="D823" t="str">
            <v>Вербилівці 35/10 кВ</v>
          </cell>
          <cell r="G823" t="str">
            <v>Птахофабрика</v>
          </cell>
          <cell r="P823">
            <v>3</v>
          </cell>
          <cell r="R823" t="str">
            <v>Залужжя (Незалежності)</v>
          </cell>
          <cell r="S823" t="str">
            <v>птахофабрика "Аавангард"</v>
          </cell>
        </row>
        <row r="824">
          <cell r="D824" t="str">
            <v>Вербилівці 35/10 кВ</v>
          </cell>
          <cell r="G824" t="str">
            <v>РАЙС-2</v>
          </cell>
          <cell r="P824">
            <v>0</v>
          </cell>
          <cell r="R824" t="str">
            <v>Вербилівці</v>
          </cell>
          <cell r="S824" t="str">
            <v>Елеватор</v>
          </cell>
        </row>
        <row r="825">
          <cell r="D825" t="str">
            <v>Дички 35/10 кВ</v>
          </cell>
          <cell r="G825" t="str">
            <v>Заланів</v>
          </cell>
          <cell r="P825">
            <v>326</v>
          </cell>
          <cell r="R825" t="str">
            <v>Заланів (Бляхарська, Гай, Закла, Зелена, Центральна), Залип'я (Т.Шевченка), Малий Заланів (Зарічна)</v>
          </cell>
          <cell r="S825" t="str">
            <v>Населення, АТС, школа</v>
          </cell>
        </row>
        <row r="826">
          <cell r="D826" t="str">
            <v>Дички 35/10 кВ</v>
          </cell>
          <cell r="G826" t="str">
            <v>Дички</v>
          </cell>
          <cell r="P826">
            <v>859</v>
          </cell>
          <cell r="R826" t="str">
            <v>Виспа (Зелена, Монастирська, Підзамок, Т.Шевченка), Дички (Забаривщина, Зелена, Кут, Шкільна), Любша (Зелена, Львівська, Підгаєцька), Мельна (Зарічна, Золота, Кам'янка, Липова, Повстанська, Турковичі), Підбір'я (Зарічна, Зелена, Т.Шевченка, Тадань, Центральна), Фрага (Заріка, Зашварка, Зелена, Кубалівка, Львівська, Миру, Т.Шевченка), Яглуш (Вивіз, Закутина, Лісова, Підлипи, Підстоси, Центральна)</v>
          </cell>
          <cell r="S826" t="str">
            <v>Населення, селянське (Фермерське господарство) "Бурачок Віктора"</v>
          </cell>
        </row>
        <row r="827">
          <cell r="D827" t="str">
            <v>Дички 35/10 кВ</v>
          </cell>
          <cell r="G827" t="str">
            <v>Підкамінь</v>
          </cell>
          <cell r="P827">
            <v>218</v>
          </cell>
          <cell r="R827" t="str">
            <v>Підкамінь (І.Франка, Л.Українки, П.Сагайдачного, Підзамче, Т.Шевченка), Рогатин (О.Кобилянської)</v>
          </cell>
          <cell r="S827" t="str">
            <v>Населення, АТС, школа</v>
          </cell>
        </row>
        <row r="828">
          <cell r="D828" t="str">
            <v>Дички 35/10 кВ</v>
          </cell>
          <cell r="G828" t="str">
            <v>Дегова</v>
          </cell>
          <cell r="P828">
            <v>362</v>
          </cell>
          <cell r="R828" t="str">
            <v>Дегова (Горбок, Дубрівка, Зелена, Нова, Ракова, Т.Шевченка, Юрія Литвина), Черче (Братів Лепких, Гайок, Горішня, Долішня, Запрутина, Зарова, І.Франка, Л.Українки, Помірки, Т.Шевченка)</v>
          </cell>
          <cell r="S828" t="str">
            <v>Населення, АТС, школа</v>
          </cell>
        </row>
        <row r="829">
          <cell r="D829" t="str">
            <v>Діброва 35/10 кВ</v>
          </cell>
          <cell r="G829" t="str">
            <v>Сарники</v>
          </cell>
          <cell r="P829">
            <v>381</v>
          </cell>
          <cell r="R829" t="str">
            <v>Нижня Липиця (Барвінкова, Бічна, Братів Прокопових, Л.Українки, Т.Шевченка), Сарники (Б.Хмельницького, Джерельна, Зелена, І.Франка, Незалежності, Т.Шевченка, Чегурівка, Яремна)</v>
          </cell>
          <cell r="S829" t="str">
            <v>Населення</v>
          </cell>
        </row>
        <row r="830">
          <cell r="D830" t="str">
            <v>Діброва 35/10 кВ</v>
          </cell>
          <cell r="G830" t="str">
            <v>Вигода</v>
          </cell>
          <cell r="P830">
            <v>246</v>
          </cell>
          <cell r="R830" t="str">
            <v>Данильче (Б.Хмельницького), Жовчів (Базарна, Підлужна, Сільрадівська, Центральна), Сарники (Б.Хмельницького, Т.Шевченка, Чегурівка)</v>
          </cell>
          <cell r="S830" t="str">
            <v>Населення, АТС, СЕС</v>
          </cell>
        </row>
        <row r="831">
          <cell r="D831" t="str">
            <v>Діброва 35/10 кВ</v>
          </cell>
          <cell r="G831" t="str">
            <v>Юнашків</v>
          </cell>
          <cell r="P831">
            <v>605</v>
          </cell>
          <cell r="R831" t="str">
            <v>Конюшки (Басараб'є, Д.Галицького, Друге Бесараб'є, Загора, Зарічна, Зелена, Р.Шухевича, Т.Шевченка, Я.Осмомисла), Обельниця (Довга, Зелена, І.Франка, Колгоспна, Л.Українки, Т.Шевченка), Юнашків (Зелена, І.Кліща, Коротка, Маркова, Молодіжна, Незалежності, Остаповича, Січових Стрільців, Т.Шевченка, Тиха, Яковенка)</v>
          </cell>
          <cell r="S831" t="str">
            <v>Населення, АТС, школа</v>
          </cell>
        </row>
        <row r="832">
          <cell r="D832" t="str">
            <v>Діброва 35/10 кВ</v>
          </cell>
          <cell r="G832" t="str">
            <v>Діброва</v>
          </cell>
          <cell r="P832">
            <v>208</v>
          </cell>
          <cell r="R832" t="str">
            <v>Діброва (Бурштинська ОТГ) (Заозерна, Запотік, Колопнище, Кутинська, Центральна)</v>
          </cell>
          <cell r="S832" t="str">
            <v>Населення, школа</v>
          </cell>
        </row>
        <row r="833">
          <cell r="D833" t="str">
            <v>Діброва 35/10 кВ</v>
          </cell>
          <cell r="G833" t="str">
            <v>ТП-31-319</v>
          </cell>
          <cell r="P833">
            <v>414</v>
          </cell>
          <cell r="R833" t="str">
            <v>Бойки (Рогатинська ОТГ) (Бойки), Сарники (Зарічна, Л.Українки, Незалежності, Т.Шевченка, Яремна), Світанок (Бойки, Героїв Майдану, Жовтнева, Зелена, І.Франка, Миру, Т.Шевченка)</v>
          </cell>
          <cell r="S833" t="str">
            <v>Населення, АТС, школа, СЕС</v>
          </cell>
        </row>
        <row r="834">
          <cell r="D834" t="str">
            <v>Княгиничі 35/10 кВ</v>
          </cell>
          <cell r="G834" t="str">
            <v>Помонята</v>
          </cell>
          <cell r="P834">
            <v>319</v>
          </cell>
          <cell r="R834" t="str">
            <v>Помонята (В.Івасюка, В.Чорновола, Зелена, І.Франка, Л.Українки, С.Бандери, Т.Шевченка)</v>
          </cell>
          <cell r="S834" t="str">
            <v>Населення</v>
          </cell>
        </row>
        <row r="835">
          <cell r="D835" t="str">
            <v>Княгиничі 35/10 кВ</v>
          </cell>
          <cell r="G835" t="str">
            <v>Воскресінці</v>
          </cell>
          <cell r="P835">
            <v>518</v>
          </cell>
          <cell r="R835" t="str">
            <v>Воскресинці (Запотічна, Зелена, І.Франка, Л.Українки, Нова, Підлуг, Т.Шевченка), Григорів (В.Івасюка, В.Стуса, Зелена, І.Франка, Козацька, Л.Українки, М.Грушевського, М.Дорошенка, Наукова, П.Дорошенка, Підгай, Раківці, С.Петлюри, Січових стрільців, Слобода Григорівська, Т.Шевченка), Григорівська Слобода (Д.Галицького), Княгиничі (Загребельки, Р.Шухевича)</v>
          </cell>
          <cell r="S835" t="str">
            <v>Населення, елеватор</v>
          </cell>
        </row>
        <row r="836">
          <cell r="D836" t="str">
            <v>Княгиничі 35/10 кВ</v>
          </cell>
          <cell r="G836" t="str">
            <v>Княгиничі</v>
          </cell>
          <cell r="P836">
            <v>829</v>
          </cell>
          <cell r="R836" t="str">
            <v>Васючин (В.Чорновола, І.Франка, Л.Українки, Р.Левицького, Т.Шевченка), Вільхова (Зелена, Которина, М.Коцюбинського), Загір’я (Рогатинська ОТГ) (Т.Шевченка), Княгиничі (Горішня, Гурка, Долішня, Зелена, Р.Шухевича, Сліпа, Т.Шевченка), Межигаї (Загірська), Явче (За камінь, Загірська, Зелена, І.Франка, Л.Українки, Левицького, Незалежності, С.Бандери, Т.Шевченка)</v>
          </cell>
          <cell r="S836" t="str">
            <v>Населення</v>
          </cell>
        </row>
        <row r="837">
          <cell r="D837" t="str">
            <v>Княгиничі 35/10 кВ</v>
          </cell>
          <cell r="G837" t="str">
            <v>Приозерне</v>
          </cell>
          <cell r="P837">
            <v>212</v>
          </cell>
          <cell r="R837" t="str">
            <v>Дегова (Мала), Княгиничі, Приозерне (Горішна, Горішня, Долішня, Л.Українки, Поле, Польова, Т.Шевченка, Учгосп, Учгоспна, Шкільна)</v>
          </cell>
          <cell r="S837" t="str">
            <v>Населення</v>
          </cell>
        </row>
        <row r="838">
          <cell r="D838" t="str">
            <v>Княгиничі 35/10 кВ</v>
          </cell>
          <cell r="G838" t="str">
            <v>Беньківці</v>
          </cell>
          <cell r="P838">
            <v>586</v>
          </cell>
          <cell r="R838" t="str">
            <v>Беньківці (Галицька, Загоріна, Л.Українки, Миру, Т.Шевченка), Долиняни (Гори, За Насташина, Кривуля, Кубалівка, Підгора, Садова, Теплична, Торфяна, Центральна, Шкільна), Приозерне (Горішна), Фрага (Миру)</v>
          </cell>
          <cell r="S838" t="str">
            <v>Населення</v>
          </cell>
        </row>
        <row r="839">
          <cell r="D839" t="str">
            <v>Лопушня 35/10 кВ</v>
          </cell>
          <cell r="G839" t="str">
            <v>Липиця</v>
          </cell>
          <cell r="P839">
            <v>873</v>
          </cell>
          <cell r="R839" t="str">
            <v>Верхня Липиця (Бічна, Зелена, І.Франка, Л.Українки, О.Кобилянської, Т.Шевченка, Центральна, Шкільна), Городиська (Замок, Незалежності), Зеленів (Л.Українки), Малинівка (Липицька, Т.Шевченка), Нижня Липиця (Зелена, Л.Українки, Ставарського Миколи, Т.Шевченка)</v>
          </cell>
          <cell r="S839" t="str">
            <v>Населення, АТС, школа</v>
          </cell>
        </row>
        <row r="840">
          <cell r="D840" t="str">
            <v>Лопушня 35/10 кВ</v>
          </cell>
          <cell r="G840" t="str">
            <v>Кар'єр</v>
          </cell>
          <cell r="P840">
            <v>1</v>
          </cell>
          <cell r="R840" t="str">
            <v>Лопушня (Бічна)</v>
          </cell>
          <cell r="S840" t="str">
            <v>Кар'єр</v>
          </cell>
        </row>
        <row r="841">
          <cell r="D841" t="str">
            <v>Лопушня 35/10 кВ</v>
          </cell>
          <cell r="G841" t="str">
            <v>Корчунок</v>
          </cell>
          <cell r="P841">
            <v>863</v>
          </cell>
          <cell r="R841" t="str">
            <v>Гоноратівка (Центральна), Добринів (Братів Мельників, Гора, Горішна, Зашкапії, Зелена, І.Франка, Л.Мартовича, Садки, Тернова, Тернова долина, Тернова-гора, Шкільна), Корчунок (Калинівка), Лопушня (Бічна, Молодіжна, Центральна), Погребівка (Гранична, Львівська, Партизанська), Стратин (Беринди, Вербова, Галая, І.Франка, Лопушанського, Москаля, Незалежності, Партизанська, Підвальна, Т.Шевченка), Підвисоке (Т.Шевченка)</v>
          </cell>
          <cell r="S841" t="str">
            <v>Населення, оздоровчий табір, АТС, школа, трубний цех, СЕС</v>
          </cell>
        </row>
        <row r="842">
          <cell r="D842" t="str">
            <v>Лопушня 35/10 кВ</v>
          </cell>
          <cell r="G842" t="str">
            <v>Пуків</v>
          </cell>
          <cell r="P842">
            <v>529</v>
          </cell>
          <cell r="R842" t="str">
            <v>Добринів (Братів Мельник, Братів Мельників, Зашкапії), Пуків (Б.Хмельницького, В.Терешкової, За млин, Зеленова, Луців кут, М.Черемшини, Осередок, Переліски, Помнєрки, Рогатинська, Слобода, Т.Шевченка, 17 Вересня), Чесники (А.Білоуса, Вигін, Волешки, Волощина, Гончарівка, Залужжя, І.Франка, Л.Українки, Медведівка, Підгора, Примакова, Творимір, Хліборобська, Ю.Гагаріна)</v>
          </cell>
          <cell r="S842" t="str">
            <v xml:space="preserve">Населення, вапнярка, ферма,СГВК "Персей", водоканал, АТС, школа, фермерське господарство "Персей Агро" </v>
          </cell>
        </row>
        <row r="843">
          <cell r="D843" t="str">
            <v>Лопушня 35/10 кВ</v>
          </cell>
          <cell r="G843" t="str">
            <v>Калинівка</v>
          </cell>
          <cell r="P843">
            <v>227</v>
          </cell>
          <cell r="R843" t="str">
            <v>Данильче (Б.Хмельницького, Л.Українки, М.Черемшини, Т.Шевченка), Жовчів (Біляр, Сільрадівська, Центральна)</v>
          </cell>
          <cell r="S843" t="str">
            <v>Населення, АТС, школа</v>
          </cell>
        </row>
        <row r="844">
          <cell r="D844" t="str">
            <v>Автоливмаш 110/10 кВ</v>
          </cell>
          <cell r="G844" t="str">
            <v>Тайко-1</v>
          </cell>
          <cell r="P844">
            <v>2</v>
          </cell>
          <cell r="R844" t="str">
            <v>Івано-Франківськ (Марковецька)</v>
          </cell>
          <cell r="S844" t="str">
            <v>ТОВ "Тайко"</v>
          </cell>
        </row>
        <row r="845">
          <cell r="D845" t="str">
            <v>Автоливмаш 110/10 кВ</v>
          </cell>
          <cell r="G845" t="str">
            <v>ТП-24-264</v>
          </cell>
          <cell r="P845">
            <v>14</v>
          </cell>
          <cell r="R845" t="str">
            <v>Івано-Франківськ (Автоливмашівська, Хриплинська), Крихівці (Слобідська), Хриплин (Пресмашівська), Хриплин (Автоливмашівська, Пресмашівська)</v>
          </cell>
          <cell r="S845" t="str">
            <v>Малі підприємства, військові об'єкти</v>
          </cell>
        </row>
        <row r="846">
          <cell r="D846" t="str">
            <v>Автоливмаш 110/10 кВ</v>
          </cell>
          <cell r="G846" t="str">
            <v>Котельня-1</v>
          </cell>
          <cell r="P846">
            <v>1</v>
          </cell>
          <cell r="R846" t="str">
            <v>Івано-Франківськ (Тисменицька)</v>
          </cell>
          <cell r="S846" t="str">
            <v>Малі підприємства</v>
          </cell>
        </row>
        <row r="847">
          <cell r="D847" t="str">
            <v>Автоливмаш 110/10 кВ</v>
          </cell>
          <cell r="G847" t="str">
            <v>УПТ-24-1</v>
          </cell>
          <cell r="P847">
            <v>1</v>
          </cell>
          <cell r="R847" t="str">
            <v>Івано-Франківськ (Юності)</v>
          </cell>
          <cell r="S847" t="str">
            <v>Завод побутової техніки</v>
          </cell>
        </row>
        <row r="848">
          <cell r="D848" t="str">
            <v>Автоливмаш 110/10 кВ</v>
          </cell>
          <cell r="G848" t="str">
            <v>УПТ-24-2</v>
          </cell>
          <cell r="P848">
            <v>1</v>
          </cell>
          <cell r="R848" t="str">
            <v>Івано-Франківськ (Юності)</v>
          </cell>
          <cell r="S848" t="str">
            <v>Завод побутової техніки</v>
          </cell>
        </row>
        <row r="849">
          <cell r="D849" t="str">
            <v>Автоливмаш 110/10 кВ</v>
          </cell>
          <cell r="G849" t="str">
            <v>Завод Автоливмаш №2</v>
          </cell>
          <cell r="P849">
            <v>6</v>
          </cell>
          <cell r="R849" t="str">
            <v>Івано-Франківськ (Марковецька, Юності), Микитинці (Юності), Черніїв</v>
          </cell>
          <cell r="S849" t="str">
            <v>Автоливмаш</v>
          </cell>
        </row>
        <row r="850">
          <cell r="D850" t="str">
            <v>Автоливмаш 110/10 кВ</v>
          </cell>
          <cell r="G850" t="str">
            <v>РП-24-11-1</v>
          </cell>
          <cell r="P850">
            <v>0</v>
          </cell>
          <cell r="R850" t="str">
            <v>Івано-Франківськ (Юності)</v>
          </cell>
          <cell r="S850" t="str">
            <v>Малі підприємства</v>
          </cell>
        </row>
        <row r="851">
          <cell r="D851" t="str">
            <v>Автоливмаш 110/10 кВ</v>
          </cell>
          <cell r="G851" t="str">
            <v>КТП-24-430</v>
          </cell>
          <cell r="P851">
            <v>24</v>
          </cell>
          <cell r="R851" t="str">
            <v>Івано-Франківськ (Тисменицька), Микитинці (Марковецька), Хриплин (Тисменицька)</v>
          </cell>
          <cell r="S851" t="str">
            <v>Населення, військові об'єкти</v>
          </cell>
        </row>
        <row r="852">
          <cell r="D852" t="str">
            <v>Автоливмаш 110/10 кВ</v>
          </cell>
          <cell r="G852" t="str">
            <v>УПТ-24-3</v>
          </cell>
          <cell r="P852">
            <v>1</v>
          </cell>
          <cell r="R852" t="str">
            <v>Івано-Франківськ (Юності)</v>
          </cell>
          <cell r="S852" t="str">
            <v>Завод побутової техніки</v>
          </cell>
        </row>
        <row r="853">
          <cell r="D853" t="str">
            <v>Автоливмаш 110/10 кВ</v>
          </cell>
          <cell r="G853" t="str">
            <v>Тайко-2</v>
          </cell>
          <cell r="P853">
            <v>0</v>
          </cell>
          <cell r="R853" t="str">
            <v>Івано-Франківськ (Юності)</v>
          </cell>
          <cell r="S853" t="str">
            <v>ТОВ "Тайко"</v>
          </cell>
        </row>
        <row r="854">
          <cell r="D854" t="str">
            <v>Автоливмаш 110/10 кВ</v>
          </cell>
          <cell r="G854" t="str">
            <v>ТП-24-592</v>
          </cell>
          <cell r="P854">
            <v>2</v>
          </cell>
          <cell r="R854" t="str">
            <v>Микитинці (Марковецька, Микитинці)</v>
          </cell>
          <cell r="S854" t="str">
            <v>Альфа, НЕП, СЕС</v>
          </cell>
        </row>
        <row r="855">
          <cell r="D855" t="str">
            <v>Автоливмаш 110/10 кВ</v>
          </cell>
          <cell r="G855" t="str">
            <v>УПТ-24-4</v>
          </cell>
          <cell r="P855">
            <v>1</v>
          </cell>
          <cell r="R855" t="str">
            <v>Івано-Франківськ (Юності)</v>
          </cell>
          <cell r="S855" t="str">
            <v>Завод побутової техніки</v>
          </cell>
        </row>
        <row r="856">
          <cell r="D856" t="str">
            <v>Автоливмаш 110/10 кВ</v>
          </cell>
          <cell r="G856" t="str">
            <v>Компресорна</v>
          </cell>
          <cell r="P856">
            <v>8</v>
          </cell>
          <cell r="R856" t="str">
            <v>Івано-Франківськ (Автоливмашівська, Лугова, Хриплинська), Черніїв (Хриплинська)</v>
          </cell>
          <cell r="S856" t="str">
            <v>Малі підприємства</v>
          </cell>
        </row>
        <row r="857">
          <cell r="D857" t="str">
            <v>Автоливмаш 110/10 кВ</v>
          </cell>
          <cell r="G857" t="str">
            <v>ГКТП-24-449</v>
          </cell>
          <cell r="P857">
            <v>0</v>
          </cell>
          <cell r="R857" t="str">
            <v>Івано-Франківськ</v>
          </cell>
          <cell r="S857" t="str">
            <v>Малі підприємства</v>
          </cell>
        </row>
        <row r="858">
          <cell r="D858" t="str">
            <v>Автоливмаш 110/10 кВ</v>
          </cell>
          <cell r="G858" t="str">
            <v>РП-24-387</v>
          </cell>
          <cell r="P858">
            <v>1</v>
          </cell>
          <cell r="R858" t="str">
            <v>Хриплин (Тисменицька)</v>
          </cell>
          <cell r="S858" t="str">
            <v>Малі підприємства</v>
          </cell>
        </row>
        <row r="859">
          <cell r="D859" t="str">
            <v>Арматурний 110/10/6 кВ</v>
          </cell>
          <cell r="G859" t="str">
            <v>ТП-24-112-1</v>
          </cell>
          <cell r="P859">
            <v>453</v>
          </cell>
          <cell r="R859" t="str">
            <v>Івано-Франківськ (Академіка Сахарова, Є.Коновальця, Побутова, С.Бандери)</v>
          </cell>
          <cell r="S859" t="str">
            <v>Населення, ПАТ "Металопласт", ВК Станіслав, ТзОВ Велмарт</v>
          </cell>
        </row>
        <row r="860">
          <cell r="D860" t="str">
            <v>Арматурний 110/10/6 кВ</v>
          </cell>
          <cell r="G860" t="str">
            <v>ТП-24-367</v>
          </cell>
          <cell r="P860">
            <v>1</v>
          </cell>
          <cell r="R860" t="str">
            <v>Івано-Франківськ (Ребета)</v>
          </cell>
          <cell r="S860" t="str">
            <v>ТОВ Ніко</v>
          </cell>
        </row>
        <row r="861">
          <cell r="D861" t="str">
            <v>Арматурний 110/10/6 кВ</v>
          </cell>
          <cell r="G861" t="str">
            <v>ТП-24-403 "Зіко"</v>
          </cell>
          <cell r="P861">
            <v>4</v>
          </cell>
          <cell r="R861" t="str">
            <v>Івано-Франківськ (Левинського)</v>
          </cell>
          <cell r="S861" t="str">
            <v>ТОВ Зіко, СЕС</v>
          </cell>
        </row>
        <row r="862">
          <cell r="D862" t="str">
            <v>Арматурний 110/10/6 кВ</v>
          </cell>
          <cell r="G862" t="str">
            <v>ТП-24-429</v>
          </cell>
          <cell r="P862">
            <v>5</v>
          </cell>
          <cell r="R862" t="str">
            <v>Івано-Франківськ (Левинського)</v>
          </cell>
          <cell r="S862" t="str">
            <v>ПП Лігос</v>
          </cell>
        </row>
        <row r="863">
          <cell r="D863" t="str">
            <v>Арматурний 110/10/6 кВ</v>
          </cell>
          <cell r="G863" t="str">
            <v>ТП-24-605</v>
          </cell>
          <cell r="P863">
            <v>146</v>
          </cell>
          <cell r="R863" t="str">
            <v>Івано-Франківськ (Волонтерська, Д.Дудаєва, Левинського, М.Рильського, Макуха, Побутова, Ребета, Романчука)</v>
          </cell>
          <cell r="S863" t="str">
            <v>Населення, училище, база, малі підприємства, військові об'єкти</v>
          </cell>
        </row>
        <row r="864">
          <cell r="D864" t="str">
            <v>Арматурний 110/10/6 кВ</v>
          </cell>
          <cell r="G864" t="str">
            <v>ТП-24-198</v>
          </cell>
          <cell r="P864">
            <v>1492</v>
          </cell>
          <cell r="R864" t="str">
            <v>Івано-Франківськ (Терлецького, Барнича, Бистриця-ІФ, Ботанічна ОПР, Василишина ОПР, Весняна ОПР, Волонтерська, Д.Січинського, Джерельна ОПР, Дослідна, Є.Коновальця, Колективна, Левинського, Лісова ОПР, М.Рильського, Медична, Опришівецька, Отця Блавацького, П.Полуботка, Павла Шандрука, Південна, Проектна, САД-4, Світла ОПР, Сем'янчука, Стефана Терлецького), Чукалівка (Затишна, Зелене господарство, О.Довбуша)</v>
          </cell>
          <cell r="S864" t="str">
            <v>Населення, ТзОВ Укрплит, СРБПП Ліфтсервіс, ТОВ Химкор</v>
          </cell>
        </row>
        <row r="865">
          <cell r="D865" t="str">
            <v>Арматурний 110/10/6 кВ</v>
          </cell>
          <cell r="G865" t="str">
            <v>ТП-24-242</v>
          </cell>
          <cell r="P865">
            <v>1110</v>
          </cell>
          <cell r="R865" t="str">
            <v>Івано-Франківськ (Д.Дудаєва, Є.Коновальця, Побутова, Ребета, С.Петлюри, Сорохтея)</v>
          </cell>
          <cell r="S865" t="str">
            <v>Населення, малі підприємства</v>
          </cell>
        </row>
        <row r="866">
          <cell r="D866" t="str">
            <v>Арматурний 110/10/6 кВ</v>
          </cell>
          <cell r="G866" t="str">
            <v>РП-24-6</v>
          </cell>
          <cell r="P866">
            <v>1777</v>
          </cell>
          <cell r="R866" t="str">
            <v>Івано-Франківськ (Макуха), Івано-Франківськ (Агрономічна, Барнича, Бортнянського, Василишина ОПР, Весняна ОПР, Вільшука Василя, Волонтерська, Д.Січинського, Джерельна ОПР, Дослідна, Є.Коновальця, Зразкова, Касіяна ОПР, Левинського, Лісова ОПР, Лугова, М.Кривоноса, М.Рильського, Макуха, Олега Лишеги, Опришівецька, Отця Блавацького, П.Дорошенка, П.Полуботка, Проектна, Проектна ОПР, Ребета, Романчука, Сем'янчука, Сотника Голинського), Хриплин (Центральна), Хриплин (Автоливмашівська, Берегова, Бічна, Бічний, Весняна, Виробнича, Виробничий, Воїнів УПА, Героїв УПА, Горішня, Городня, Дачна, Долішній, Долішня, Кривенького, Лугова, Меживодівська, Межова, Мирна, Мирний, Незалежності, Олімпійський, Перспективна, Підприємців, Польова, Поперечна, Поперечна-1, Річкова, Руда, Садова, Садовий масив, Серпнева, Сонячна, Стартова, Стартовий, Струмкова, Струмочок, Технічна, Тиха, Торговельна, Торговий, Фестивальна, Фестивальний, Хліборобів, Центральна), Черніїв (За Цвинтаром)</v>
          </cell>
          <cell r="S866" t="str">
            <v>Населення, Прикарпатекосервіс, Галінвест, ТзОВ Солід, насосна станція Хриплин, СЕС</v>
          </cell>
        </row>
        <row r="867">
          <cell r="D867" t="str">
            <v>Арматурний 110/10/6 кВ</v>
          </cell>
          <cell r="G867" t="str">
            <v>ТП-24-112-2</v>
          </cell>
          <cell r="P867">
            <v>45</v>
          </cell>
          <cell r="R867" t="str">
            <v>Івано-Франківськ (Є.Коновальця, С.Петлюри)</v>
          </cell>
          <cell r="S867" t="str">
            <v>Населення, ПАТ "Металопласт", ВК Станіслав, ТзОВ Велмарт</v>
          </cell>
        </row>
        <row r="868">
          <cell r="D868" t="str">
            <v>Арматурний 110/10/6 кВ</v>
          </cell>
          <cell r="G868" t="str">
            <v>ТП-24-402</v>
          </cell>
          <cell r="P868">
            <v>280</v>
          </cell>
          <cell r="R868" t="str">
            <v>Івано-Франківськ (В.Чорновола), Івано-Франківськ (Польова), Івано-Франківськ (Барнича, Ботанічна ОПР, В.Чорновола, Волонтерська, Д.Січинського, Є.Коновальця, Медична, П.Дорошенка, Польова), Чукалівка (Є.Коновальця, Затишна)</v>
          </cell>
          <cell r="S868" t="str">
            <v>Населення, АЗС</v>
          </cell>
        </row>
        <row r="869">
          <cell r="D869" t="str">
            <v>Арматурний 110/10/6 кВ</v>
          </cell>
          <cell r="G869" t="str">
            <v>Лукор</v>
          </cell>
          <cell r="P869">
            <v>1</v>
          </cell>
          <cell r="R869" t="str">
            <v>Івано-Франківськ</v>
          </cell>
          <cell r="S869" t="str">
            <v>Населення</v>
          </cell>
        </row>
        <row r="870">
          <cell r="D870" t="str">
            <v>Вовчинець 110/10 кВ</v>
          </cell>
          <cell r="G870" t="str">
            <v>КТП-24-411</v>
          </cell>
          <cell r="P870">
            <v>103</v>
          </cell>
          <cell r="R870" t="str">
            <v>Вовчинець (Чумака), Вовчинець (В.Івасюка, Вовчинецька, Чумака), Івано-Франківськ (В.Івасюка, Максимовича, Марка Кропивницького, Надрічна, П.Сагайдачного), Івано-Франківськ (В.Івасюка, Вовчинецька, Максимовича, Марка Кропивницького, Надрічна, П.Сагайдачного)</v>
          </cell>
          <cell r="S870" t="str">
            <v>філія "Центральна", Інфекційна лікарня, малі підприємства, котельня</v>
          </cell>
        </row>
        <row r="871">
          <cell r="D871" t="str">
            <v>Загвіздя 110/10 кВ</v>
          </cell>
          <cell r="G871" t="str">
            <v>ТУРМ</v>
          </cell>
          <cell r="P871">
            <v>94</v>
          </cell>
          <cell r="R871" t="str">
            <v>Загвіздя (Княгині Ольги, Липова, Липова-Осада, Озерна, Польова), Івано-Франківськ (Володимира Великого, І.Горбачевського, Пасічна)</v>
          </cell>
          <cell r="S871" t="str">
            <v>Населення, малі підприємства, СЕС</v>
          </cell>
        </row>
        <row r="872">
          <cell r="D872" t="str">
            <v>Зв'язок 35/10 кВ</v>
          </cell>
          <cell r="G872" t="str">
            <v>ТП-24-12</v>
          </cell>
          <cell r="P872">
            <v>48</v>
          </cell>
          <cell r="R872" t="str">
            <v>Івано-Франківськ (Індустріальна), Івано-Франківськ (Індустріальна, Кубійовича, С.Височана)</v>
          </cell>
          <cell r="S872" t="str">
            <v>АТ "Прикарпаттяобленерго"</v>
          </cell>
        </row>
        <row r="873">
          <cell r="D873" t="str">
            <v>Зв'язок 35/10 кВ</v>
          </cell>
          <cell r="G873" t="str">
            <v>ТП-24-156</v>
          </cell>
          <cell r="P873">
            <v>65</v>
          </cell>
          <cell r="R873" t="str">
            <v>Івано-Франківськ (Індустріальна), Івано-Франківськ (Басараб, Індустріальна, Переяславська)</v>
          </cell>
          <cell r="S873" t="str">
            <v>Населення, ІФРЦОМ</v>
          </cell>
        </row>
        <row r="874">
          <cell r="D874" t="str">
            <v>Зв'язок 35/10 кВ</v>
          </cell>
          <cell r="G874" t="str">
            <v>РП-24-1</v>
          </cell>
          <cell r="P874">
            <v>3062</v>
          </cell>
          <cell r="R874" t="str">
            <v>Богрівка (Б.Хмельницького, Блискуна, Героїв, І.Франка, Князевича, Красілича, Молодіжна, Осередок, Савиних, Т.Шевченка), Кривець (В.Івасюка, І.Мазепи, Перед школою), Кривець (В.Івасюка, В.Стуса, Л.Українки, Молодіжна, Незалежності, Т.Шевченка), Кричка (Ділянка, І.Франка, Карпатська, Л.Українки, Молодіжна, Новобудови, Плай, Р.Шухевича, Романа Гурика, Руднева, С.Бандери, С.Ковпака, Т.Шевченка, Тиха), Луквиця (Б.Хмельницького, Карпатська, Луніва, Молодіжна, Нова, Паращука, Січових Стрільців, Українська, Центральна, Чертіж), Манява (Берегова, Боги, Вільна, М.Коцюбинського, М.Черемшини, О.Довбуша, Очеретова, Сиглова, Січових Стрільців, Т.Шевченка, Чертіж, Чорногора), Пороги (В.Стефаника, М.Коцюбинського, О.Довбуша, О.Кобилянської, П.Тичини, Січових Стрільців), Раковець (А.Могильницького, В.Стефаника, В.Стуса, І.Франка, Л.Українки, Т.Шевченка), Яблунька (А.Могильницького, А.Шептицького, І.Франка, Л.Українки, М.Грушевського, Молодіжна, Т.Шевченка)</v>
          </cell>
          <cell r="S874" t="str">
            <v>Населення</v>
          </cell>
        </row>
        <row r="875">
          <cell r="D875" t="str">
            <v>Крихівці 110/35/10 кВ</v>
          </cell>
          <cell r="G875" t="str">
            <v>РП-29-2-1</v>
          </cell>
          <cell r="P875">
            <v>3833</v>
          </cell>
          <cell r="R875" t="str">
            <v>Івано-Франківськ (І.Мазепи, О.Довженка), Крихівці (Аматорська, Веселкова, Г.Сковороди, Галицька, Гамалії, Д.Галицького, Двірська, Едельвейс, Замкнута, Затишна, І.Гонти, І.Мазепи, І.Сірка, І.Франка, Кераміків, Кобзаря, Конюшина, Крайня, Крихівецька, Липова, Межева, Межева-Сад, Межова, Набережна ім. В.Стефаника, Нова, Об'ізна, Пелиха, Радісна, Родинний, Роксолани, Слобідська, Соборна, Т.Шевченка, Хомишина, 16 липня, 22 Січня, 24 Серпня)</v>
          </cell>
          <cell r="S875" t="str">
            <v>Населення, малі підприємства, НЕТГРУП</v>
          </cell>
        </row>
        <row r="876">
          <cell r="D876" t="str">
            <v>Крихівці 110/35/10 кВ</v>
          </cell>
          <cell r="G876" t="str">
            <v>Крихівці</v>
          </cell>
          <cell r="P876">
            <v>12</v>
          </cell>
          <cell r="R876" t="str">
            <v>Івано-Франківськ (І.Мазепи), Крихівці (Крихівецька, Набережна ім. В.Стефаника, Об'ізна, 22 Січня)</v>
          </cell>
          <cell r="S876" t="str">
            <v>Малі підприємства</v>
          </cell>
        </row>
        <row r="877">
          <cell r="D877" t="str">
            <v>Крихівці 110/35/10 кВ</v>
          </cell>
          <cell r="G877" t="str">
            <v>РП-29-2-2</v>
          </cell>
          <cell r="P877">
            <v>2323</v>
          </cell>
          <cell r="R877" t="str">
            <v>Драгомирчани (Криховецька, М.Підгірянки, Нова, Проектна), Загвіздя (Академічна, Березова, Ватра, Виноградна, Вишнева, Зарінкова, Калина, Калинова, Квіткова, Надрічна, П.Сагайдачного, Промінь, Росинка, Садова, Сонячна, Станіславська, Червона Рута), Івано-Франківськ (В.Стуса, За Мир), Крихівці (Д.Галицького), Крихівці (Аматорська, Бистрицька, Блакитна, Бузкова, Вербова, Весела, Веселкова, Весняна, Вивізна, Виноградна, Вишнева, Вільна, Вільхова, Волошкова, Гайдамацька, Горішній Лан, Д.Галицького, Дачі, Двірська, Джерельна, Долина, Долішній лан, Дружба, За Канавою, Зарічна, Західна, Йосифа Обручника св., Калинова, Квіткова, Кленова, Коротка, Крихівецька, Криховецька, Крушина, Лебедина, Лозова, Лугова, Меблева, Місячна, Незалежності, Новорічна, Об'ізна, Опришків, Парафіяльна, Перспективна, Петріва, Підгірна, Повстанська, Польова, Прикарпаття, Приозерна, Радісна, С.Височана, Садова, Світла, Свободи, Середній Лан, Слобідська, Сонячна, Східна, Червона Рута, Чумацька, Шкільна, Шуткова, Ясна, 22 Січня, 24 Серпня), Радча (Т.Шевченка)</v>
          </cell>
          <cell r="S877" t="str">
            <v>Населення,  малі підприєства, ПП "Калинова Слобода", котельня, НЕТГРУП</v>
          </cell>
        </row>
        <row r="878">
          <cell r="D878" t="str">
            <v>Лисець 35/10 кВ</v>
          </cell>
          <cell r="G878" t="str">
            <v>Підлісся</v>
          </cell>
          <cell r="P878">
            <v>100</v>
          </cell>
          <cell r="R878" t="str">
            <v>Драгомирчани, Лисець (Січових Стрільців), Підлісся, Підлісся (В.Стефаника, Володимира Себедина, Дубницькі, Забудівельна, Ланова, Небесної Сотні, О.Довбуша, П.Мирного), Старий Лисець (Олесів), Старий Лисець (Г.Хоткевича, Газовик, Є.Коновальця, І.Мазепи, Мазурська, Набережна, Під Підліссям, Т.Шевченка, Шевченка Нова)</v>
          </cell>
          <cell r="S878" t="str">
            <v>Населення</v>
          </cell>
        </row>
        <row r="879">
          <cell r="D879" t="str">
            <v>Одаї 110/10 кВ</v>
          </cell>
          <cell r="G879" t="str">
            <v>Кривотули</v>
          </cell>
          <cell r="P879">
            <v>1572</v>
          </cell>
          <cell r="R879" t="str">
            <v>Красилівка (А.Макаренка, Зелена, І.Франка, Л.Українки, Нова, Проектна), Марківці (Колгоспна), Нові Кривотули (Галицька, І.Франка, Л.Українки, М.Грушевського, Миру, Молодіжна, Ніни Довженко, Нова, О.Довженка, Січових Стрільців, Т.Шевченка), Одаї (Нова, Пачкова, С.Ковпака, Слобідська, Т.Шевченка, Центральна), Старі Кривотули (А.Макаренка, Б.Хмельницького, В.Івасюка, Галицька, І.Франка, Карпатська, Каштанів, Красилівська, Л.Українки, Левада, Левади, Лісова, М.Грушевського, Молодіжна, Надії, Незалежності, Нова, Острова, П.Майстра, Пархоменка, Проектна, С.Бандери, Селищі, Січових стрільців, Спортивна, Т.Шевченка), Терновиця (Зелена, І.Франка, Колгоспна, Миру, Польова, Руська, Т.Шевченка, Центральна)</v>
          </cell>
          <cell r="S879" t="str">
            <v>Населення, малі підприємства</v>
          </cell>
        </row>
        <row r="880">
          <cell r="D880" t="str">
            <v>Одаї 110/10 кВ</v>
          </cell>
          <cell r="G880" t="str">
            <v>Липівка</v>
          </cell>
          <cell r="P880">
            <v>485</v>
          </cell>
          <cell r="R880" t="str">
            <v>Липівка (Тисменицька ОТГ) (Б.Лепкого, Б.Хмельницького, В.Чорновола, Д.Вітовського, Д.Яворницького, Залізнична, І.Мазепи, І.Франка, Квіткова, Копанки, Круги, Л.Українки, Лісова, М.Грушевського, М.Підгірянки, Миру, Монастирська, Н.Яремчука, О.Довбуша, О.Довженка, О.Кобилянської, Одайська, П.Орлика, П.Тичини, Польова, Робітнича, Січових Стрільців, Спокійна, Т.Шевченка, Шкільна, Ю.Федьковича), Марківці (Залужжя), Одаї (Т.Шевченка), Студинець (Б.Хмельницького, Д.Вітовського, І.Мазепи, Квіткова , О.Довженка, Січових стрільців , Т.Шевченка)</v>
          </cell>
          <cell r="S880" t="str">
            <v>Населення, малі підприємства</v>
          </cell>
        </row>
        <row r="881">
          <cell r="D881" t="str">
            <v>Одаї 110/10 кВ</v>
          </cell>
          <cell r="G881" t="str">
            <v>Марківці</v>
          </cell>
          <cell r="P881">
            <v>401</v>
          </cell>
          <cell r="R881" t="str">
            <v>Братківці, Марківці (Беляєва, Біляєва, В.Чорновола, І.Франка, Кархута, Ліски, Лугова, Нивки, Т.Шевченка, Центральна, Шкільна)</v>
          </cell>
          <cell r="S881" t="str">
            <v>Населення, малі підприємства</v>
          </cell>
        </row>
        <row r="882">
          <cell r="D882" t="str">
            <v>Одаї 110/10 кВ</v>
          </cell>
          <cell r="G882" t="str">
            <v>Слобідка</v>
          </cell>
          <cell r="P882">
            <v>747</v>
          </cell>
          <cell r="R882" t="str">
            <v>Слобідка (Б.Хмельницького, В.Стефаника, В.Чорновола, Вербівка, І.Мазепи, І.Франка, Л.Українки, М.Грушевського, Молодіжна, Незалежності, Нова, Т.Шевченка), Чорнолізці (В.Чорновола, Дільнича, Драбівка, Залип'я, І.Франка, Кірова, Л.Українки, Левада, М.Грушевського, Незалежності, Т.Шевченка, Центральна, Чорнолізька)</v>
          </cell>
          <cell r="S882" t="str">
            <v>Населення, малі підприємства</v>
          </cell>
        </row>
        <row r="883">
          <cell r="D883" t="str">
            <v>Підпечари 35/10 кВ</v>
          </cell>
          <cell r="G883" t="str">
            <v>Газопровід</v>
          </cell>
          <cell r="P883">
            <v>359</v>
          </cell>
          <cell r="R883" t="str">
            <v>Микитинці, Підпечери (В.Стуса, В.Чорновола, Герегова Долина, Героїв Крут, Гончара, Затишна, І.Богуна, І.Виговського, І.Мазепи, І.Сірка, Калинова, Калиновий, Карпатська, М.Грушевського, М.Лисенка, Миру, Молодіжна, Наукова, П.Дорошенка, Польова, Р.Шухевича, Роксолани, Ставкова, Старицького, Т.Шевченка, Юності, Я.Мудрого), Тисмениця (Галицька, За цвинтарем, Липова, Об'їздна, По Об'їздній до ЛЕС), Угорники</v>
          </cell>
          <cell r="S883" t="str">
            <v>Населення, ресторан</v>
          </cell>
        </row>
        <row r="884">
          <cell r="D884" t="str">
            <v>Підпечари 35/10 кВ</v>
          </cell>
          <cell r="G884" t="str">
            <v>Надія-1</v>
          </cell>
          <cell r="P884">
            <v>62</v>
          </cell>
          <cell r="R884" t="str">
            <v>Загвіздя (Калинова), Підпечери (Січових Стрільців)</v>
          </cell>
          <cell r="S884" t="str">
            <v>Населення</v>
          </cell>
        </row>
        <row r="885">
          <cell r="D885" t="str">
            <v>Підпечари 35/10 кВ</v>
          </cell>
          <cell r="G885" t="str">
            <v>ТП-29-364</v>
          </cell>
          <cell r="P885">
            <v>484</v>
          </cell>
          <cell r="R885" t="str">
            <v>Підпечери (Б.Хмельницького, Будівельна, Будівельників, В.Стефаника, Вербова, Вербовий, Веселий, Волкова, Галицька, Гетьманська, Д.Вітовського, Дружби, І.Франка, Криничний, Л.Українки, М.Грушевського, М.Черемшини, Надрічна, Незалежності, О.Довженка, П.Сагайдачного, Перемоги, Річна, Світлий, Семаньків, Січових Стрільців, Сніжна, Т.Шевченка, Тисменицька, Ю.Гагаріна, Ю.Федьковича, Я.Галана), Угорники (Підпечерська)</v>
          </cell>
          <cell r="S885" t="str">
            <v>Населення</v>
          </cell>
        </row>
        <row r="886">
          <cell r="D886" t="str">
            <v>Підпечари 35/10 кВ</v>
          </cell>
          <cell r="G886" t="str">
            <v>Надія-2</v>
          </cell>
          <cell r="P886">
            <v>0</v>
          </cell>
          <cell r="R886" t="str">
            <v>Загвіздя (Калинова), Підпечери (Січових Стрільців)</v>
          </cell>
          <cell r="S886" t="str">
            <v>Населення</v>
          </cell>
        </row>
        <row r="887">
          <cell r="D887" t="str">
            <v>Підпечари 35/10 кВ</v>
          </cell>
          <cell r="G887" t="str">
            <v>Інтернат</v>
          </cell>
          <cell r="P887">
            <v>916</v>
          </cell>
          <cell r="R887" t="str">
            <v>Вовчинець (Василя Симоненка), Івано-Франківськ (Вовчинецька, О.Рошкевич, ПОВСТАНЦІВ УГ, ТОПОЛИНА УГ), Підлужжя (Б.Хмельницького, В.Івасюка, Вишнева, Галицька, Д.Вітовського, Д.Галицького, Дніпроміст, І.Сірка, Каменярів, Княгині Ольги, Крижовать, Ксьондзові городи, Марка Кропивницького, Молодіжна, Надрічна, Національна, Незалежності, Нива, О.Довженка, О.Кобилянської, П.Дорошенка, П.Полуботка, Польова, Помірки, Проектна, Р.Шухевича, С.Височана, Семанькова, Східна, Т.Мельничука, Т.Шевченка, Тополина, Успішна), Підпечери (Перемоги, Т.Шевченка), Угорники (Берегова, Вереснева, Вчительська, Гайова, Ганушевських, Дитяча, Ентузіастів, І.Сірка, Івасишин, Козацька, Кринична, Львівська, Масив "Рінь", масив"за школою", Микитина, Надгора, Підгірна, Підпечерська, Повстанців, Польова, Прикарпатська, Проектна, Просвіти, Рошкевич, Садова, Солов'їна, Сонячна, Східна, Тополина, Через дорогу, Шкільна, Явора)</v>
          </cell>
          <cell r="S887" t="str">
            <v>Школа-інтернат, автопарк, населення</v>
          </cell>
        </row>
        <row r="888">
          <cell r="D888" t="str">
            <v>Підпечари 35/10 кВ</v>
          </cell>
          <cell r="G888" t="str">
            <v>Підлужжя</v>
          </cell>
          <cell r="P888">
            <v>690</v>
          </cell>
          <cell r="R888" t="str">
            <v>Підлужжя (Т.Шевченка), Підлужжя (Бойкові городи, В.Винниченка, В.Стефаника, В.Стуса, Ваплькова гора, Вереснева, Вересневий, Весняна, Героїв УПА, Д.Галицького, Долішнього, За фермою, Зелена, І.Миколайчука, І.Сірка, І.Франка, Л.Мартовича, Л.Українки, М.Грушевського, М.Залізняка, М.Коцюбинського, М.Підгірянки, М.Черемшини, Миру, О.Довбуша, О.Довженка, О.Кобилянської, О.Пушкіна, Під Борисів, Польова, Р.Шухевича, Річна, Січових Стрільців, Смолєвий, Т.Шевченка, Церковна, Шкільна), Підпечери (Будівельна, Будівельників, Галицька, Гірська, Зелена, І.Франка, Інститутська, Калинова, Козакова, Липова, М.Коцюбинського, Молодіжна, П.Сагайдачного, П.Тичини, Підлузька, Підпечерівська, С.Бандери, Садова, Т.Шевченка, Шкільна, Юності)</v>
          </cell>
          <cell r="S888" t="str">
            <v>Населення</v>
          </cell>
        </row>
        <row r="889">
          <cell r="D889" t="str">
            <v>Радіозавод 110/10 кВ</v>
          </cell>
          <cell r="G889" t="str">
            <v>Західний-1</v>
          </cell>
          <cell r="P889">
            <v>1</v>
          </cell>
          <cell r="R889" t="str">
            <v>Угринів (Чобіт)</v>
          </cell>
          <cell r="S889" t="str">
            <v>Населення</v>
          </cell>
        </row>
        <row r="890">
          <cell r="D890" t="str">
            <v>Радіозавод 110/10 кВ</v>
          </cell>
          <cell r="G890" t="str">
            <v>ТП-29-143</v>
          </cell>
          <cell r="P890">
            <v>252</v>
          </cell>
          <cell r="R890" t="str">
            <v>Івано-Франківськ (Барвиста, Грабова, Дем'янів Лаз, Калуське шосе, Проектна, Пролісок, Ясенева), Угринів (Барвиста, Березівська, Березівський, Біля Багрія, Біля березівського, В.Івасюка, В.Стефаника, Василя Симоненка, Вербова, Верх села, Верхній Угринів, Верхня, Вільна, Вільшана, Гуцульська, Дем'янів лаз, Заводська, Калушське шосе, Квіткова, Комбінатівська, Н.Яремчука, О.Довженка, Помаранчева, Попельницька, Проектна, Радіозавод, С.Петлюри, Семаненка, Тополина, Урожайна), Черніїв (Медична)</v>
          </cell>
          <cell r="S890" t="str">
            <v>Населення, малі підприємства, насосна водоканалу, СТО, заправка</v>
          </cell>
        </row>
        <row r="891">
          <cell r="D891" t="str">
            <v>Радіозавод 110/10 кВ</v>
          </cell>
          <cell r="G891" t="str">
            <v>Угринів</v>
          </cell>
          <cell r="P891">
            <v>1079</v>
          </cell>
          <cell r="R891" t="str">
            <v>Радча (Миру), Угринів (Б.Хмельницького, Біля Берестки, Вислободського, Вишнева, Галицька, Довга нива, Заводська, Залізнична, Зелена, І.Франка, Квіткова, Козацька, Космонавтів, Л.Українки, Липова, М.Грушевського, М.Кривоноса, Миру, Михайла Саведчука, Незалежності, Нова, О.Довбуша, О.Пушкіна, П.Дорошенка, П.Полуботка, П.Сагайдачного, Польова, Правди, Проектна, Радіозавод, Садова, Самостійна, Спортивна, Станіславська, Шайбана)</v>
          </cell>
          <cell r="S891" t="str">
            <v>Населення, ПП "Жео-житло-сервіс", ПАТ "IФ автобаза", ТзОВ" Автоцентр"</v>
          </cell>
        </row>
        <row r="892">
          <cell r="D892" t="str">
            <v>Радіозавод 110/10 кВ</v>
          </cell>
          <cell r="G892" t="str">
            <v>Локатор</v>
          </cell>
          <cell r="P892">
            <v>847</v>
          </cell>
          <cell r="R892" t="str">
            <v>Івано-Франківськ (Здоров'я), Павлівка (Житловик, Пролісок, Садова), Угринів (Незалежності), Угринів (А.Шептицького, Барвиста, Біля Газостанції, Біля поста ДАІ, Біля Федя, Біля Ферми, Біля Шуляра, Боднарчик, В.Стефаника, Василя Симоненка, Весняна, Військова, Вільна, Горішна, Гуртожиток, Гусяче поле, Дачна, За дорогою, Здоров'я, Злагоди, І.Мічуріна, Калушське шосе, Княгині Ольги, Комбінатівська, Короля Данила, Лази, Лісова, М.Гоголя, М.Шашкевича, Масив УБР, Н.Яремчука, Незалежності, О.Довбуша, Об'їздова, П.Сагайдачного, Паркова, Польова, Проектна, Р.Шухевича, Самостійна, Свободи, Солов'їна, Сонячна, Струмкова, Т.Шевченка, Тернопільська, Українська, Церковна, Я.Галана, Я.Мудрого)</v>
          </cell>
          <cell r="S892" t="str">
            <v>Населення, насосна водоканалу</v>
          </cell>
        </row>
        <row r="893">
          <cell r="D893" t="str">
            <v>Радіозавод 110/10 кВ</v>
          </cell>
          <cell r="G893" t="str">
            <v>Західний-2</v>
          </cell>
          <cell r="P893">
            <v>1</v>
          </cell>
          <cell r="R893" t="str">
            <v>Угринів (Чобіт)</v>
          </cell>
          <cell r="S893" t="str">
            <v>Населення</v>
          </cell>
        </row>
        <row r="894">
          <cell r="D894" t="str">
            <v>Радіозавод 110/10 кВ</v>
          </cell>
          <cell r="G894" t="str">
            <v>РП-24-12-1</v>
          </cell>
          <cell r="P894">
            <v>3735</v>
          </cell>
          <cell r="R894" t="str">
            <v>Івано-Франківськ (Хіміків), Івано-Франківськ (Тролейбусна, Юліана Целевича), Івано-Франківськ (Галицька, Героїв Волновахи, Довга Нива, Л.Глібова, Романа Вірастюка, Тролейбусна, Хіміків, Ю.Федьковича, Юліана Целевича), Угринів (Гетьманський, Довга нива, І.Богуна, І.Мазепи, П.Дорошенка, П.Полуботка, Тролейбусна, Хіміків)</v>
          </cell>
          <cell r="S894" t="str">
            <v>Населення, малі підприємства, ТзОВ “Ютім”</v>
          </cell>
        </row>
        <row r="895">
          <cell r="D895" t="str">
            <v>Вербилівці 35/10 кВ</v>
          </cell>
          <cell r="G895" t="str">
            <v>ГКС-2</v>
          </cell>
          <cell r="P895">
            <v>1</v>
          </cell>
          <cell r="R895" t="str">
            <v>Вербилівці</v>
          </cell>
          <cell r="S895" t="e">
            <v>#N/A</v>
          </cell>
        </row>
        <row r="896">
          <cell r="D896" t="str">
            <v>Зв'язок 35/10 кВ</v>
          </cell>
          <cell r="G896" t="str">
            <v>Завод-63-1</v>
          </cell>
          <cell r="P896">
            <v>0</v>
          </cell>
          <cell r="R896" t="e">
            <v>#N/A</v>
          </cell>
          <cell r="S896" t="e">
            <v>#N/A</v>
          </cell>
        </row>
        <row r="897">
          <cell r="D897" t="str">
            <v>Зв'язок 35/10 кВ</v>
          </cell>
          <cell r="G897" t="str">
            <v>Завод-63-2</v>
          </cell>
          <cell r="P897">
            <v>0</v>
          </cell>
          <cell r="R897" t="e">
            <v>#N/A</v>
          </cell>
          <cell r="S897" t="e">
            <v>#N/A</v>
          </cell>
        </row>
        <row r="898">
          <cell r="D898" t="str">
            <v>Зв'язок 35/10 кВ</v>
          </cell>
          <cell r="G898" t="str">
            <v>Завод-63-3</v>
          </cell>
          <cell r="P898">
            <v>1</v>
          </cell>
          <cell r="R898" t="str">
            <v>Івано-Франківськ (Хриплинська)</v>
          </cell>
          <cell r="S898" t="e">
            <v>#N/A</v>
          </cell>
        </row>
        <row r="899">
          <cell r="D899" t="str">
            <v>Крихівці 110/35/10 кВ</v>
          </cell>
          <cell r="G899" t="str">
            <v>ТП-29-896</v>
          </cell>
          <cell r="R899" t="str">
            <v>Крихівці (22 Січня)</v>
          </cell>
          <cell r="S899" t="str">
            <v>Малі підприємства</v>
          </cell>
        </row>
        <row r="900">
          <cell r="D900" t="str">
            <v>Арматурний 110/10/6 кВ</v>
          </cell>
          <cell r="G900" t="str">
            <v>РП-24-4</v>
          </cell>
          <cell r="P900">
            <v>1840</v>
          </cell>
          <cell r="R900" t="str">
            <v>Івано-Франківськ (В.Сухомлинського, В.Чорновола, Гвардійська, О.Довженка, П.Дорошенка, Польова, С.Петлюри, Снігуровича, Сорохтея)</v>
          </cell>
          <cell r="S900" t="str">
            <v>Населення, Прикарпатекосервіс, Галінвест, ТзОВ Солід, насосна станція Хриплин, СЕС</v>
          </cell>
        </row>
        <row r="901">
          <cell r="D901" t="str">
            <v>Надіїв 35/10 кВ</v>
          </cell>
          <cell r="G901" t="str">
            <v>в/ч Рахиня</v>
          </cell>
          <cell r="P901">
            <v>2</v>
          </cell>
          <cell r="R901" t="str">
            <v>Тростянець</v>
          </cell>
          <cell r="S901" t="str">
            <v>Виправна колонія</v>
          </cell>
        </row>
        <row r="902">
          <cell r="D902" t="str">
            <v>Семаківці 110/10 кВ</v>
          </cell>
          <cell r="G902" t="str">
            <v>Матіївці</v>
          </cell>
          <cell r="P902">
            <v>5</v>
          </cell>
          <cell r="R902" t="str">
            <v>Замулинці, Матеївці (Залізнична, М.Грушевського)</v>
          </cell>
          <cell r="S902" t="str">
            <v>Малі підприємства, військова частина Корнич, пекарня, СЕС</v>
          </cell>
        </row>
        <row r="903">
          <cell r="D903" t="str">
            <v>Вовчинець 110/10 кВ</v>
          </cell>
          <cell r="G903" t="str">
            <v>РП-24-17-1</v>
          </cell>
          <cell r="P903">
            <v>6</v>
          </cell>
          <cell r="R903" t="str">
            <v>Івано-Франківськ (В.Івасюка)</v>
          </cell>
          <cell r="S903" t="str">
            <v>Населення, малі підприємства, ТЦ Арсен, ТЦ Епіцентр</v>
          </cell>
        </row>
        <row r="904">
          <cell r="D904" t="str">
            <v>Івано-Франківськ 330/110/35/10 кВ</v>
          </cell>
          <cell r="G904" t="str">
            <v>СТО-1</v>
          </cell>
          <cell r="P904">
            <v>3</v>
          </cell>
          <cell r="R904" t="str">
            <v>Івано-Франківськ (Юності)</v>
          </cell>
          <cell r="S904" t="str">
            <v>Малі підприємства, СТО</v>
          </cell>
        </row>
        <row r="905">
          <cell r="D905" t="str">
            <v>Дзвиняч 35/10 кВ</v>
          </cell>
          <cell r="G905" t="str">
            <v>ТП-19-379-2</v>
          </cell>
          <cell r="P905">
            <v>1</v>
          </cell>
          <cell r="R905" t="str">
            <v>Дзвиняч (Степаняка)</v>
          </cell>
          <cell r="S905" t="str">
            <v>Уніплит</v>
          </cell>
        </row>
        <row r="906">
          <cell r="D906" t="str">
            <v>Вербилівці 35/10 кВ</v>
          </cell>
          <cell r="G906" t="str">
            <v>ГКС-1</v>
          </cell>
          <cell r="P906">
            <v>1</v>
          </cell>
          <cell r="R906" t="str">
            <v>Вербилівці</v>
          </cell>
          <cell r="S906" t="str">
            <v>Компресорна станція Богородчанського ЛВУМГ</v>
          </cell>
        </row>
        <row r="907">
          <cell r="D907" t="str">
            <v>Діброва 35/10 кВ</v>
          </cell>
          <cell r="G907" t="str">
            <v>Сонячна ЕС-1</v>
          </cell>
          <cell r="P907">
            <v>2</v>
          </cell>
          <cell r="R907" t="str">
            <v>Сарники</v>
          </cell>
          <cell r="S907" t="str">
            <v>СЕС</v>
          </cell>
        </row>
        <row r="908">
          <cell r="D908" t="str">
            <v>Діброва 35/10 кВ</v>
          </cell>
          <cell r="G908" t="str">
            <v>Сонячна ЕС-2</v>
          </cell>
          <cell r="P908">
            <v>2</v>
          </cell>
          <cell r="R908" t="str">
            <v>Сарники (Зарічна)</v>
          </cell>
          <cell r="S908" t="str">
            <v>СЕС</v>
          </cell>
        </row>
        <row r="909">
          <cell r="D909" t="str">
            <v>Лопушня 35/10 кВ</v>
          </cell>
          <cell r="G909" t="str">
            <v>Залізна дорога</v>
          </cell>
          <cell r="P909">
            <v>0</v>
          </cell>
          <cell r="R909" t="str">
            <v>Лопушня (Бічна)</v>
          </cell>
          <cell r="S909" t="str">
            <v>Залізна дорога</v>
          </cell>
        </row>
        <row r="910">
          <cell r="D910" t="str">
            <v>Акваізол 35/10 кВ</v>
          </cell>
          <cell r="G910" t="str">
            <v>ввід</v>
          </cell>
          <cell r="P910">
            <v>0</v>
          </cell>
          <cell r="R910" t="str">
            <v>Калуш</v>
          </cell>
          <cell r="S910" t="str">
            <v>ТОВ Акваізол</v>
          </cell>
        </row>
        <row r="911">
          <cell r="D911" t="str">
            <v>Б-14 35/6 кВ</v>
          </cell>
          <cell r="G911" t="str">
            <v>ввід</v>
          </cell>
          <cell r="P911">
            <v>0</v>
          </cell>
          <cell r="S911" t="str">
            <v>НГВУ Надвірнанафтогаз</v>
          </cell>
        </row>
        <row r="912">
          <cell r="D912" t="str">
            <v>Б-908 35/6 кВ</v>
          </cell>
          <cell r="G912" t="str">
            <v>ввід</v>
          </cell>
          <cell r="P912">
            <v>0</v>
          </cell>
          <cell r="S912" t="str">
            <v>НГВУ Надвірнанафтогаз</v>
          </cell>
        </row>
        <row r="913">
          <cell r="D913" t="str">
            <v>Богородчани 330/110/10 кВ</v>
          </cell>
          <cell r="G913" t="str">
            <v>ввід</v>
          </cell>
          <cell r="P913">
            <v>0</v>
          </cell>
          <cell r="S913" t="e">
            <v>#REF!</v>
          </cell>
        </row>
        <row r="914">
          <cell r="D914" t="str">
            <v>Богородчани 330/110/10 кВ</v>
          </cell>
          <cell r="G914" t="str">
            <v>ввід</v>
          </cell>
          <cell r="P914">
            <v>0</v>
          </cell>
          <cell r="S914" t="e">
            <v>#REF!</v>
          </cell>
        </row>
        <row r="915">
          <cell r="D915" t="str">
            <v>Буковель 35/10 кВ</v>
          </cell>
          <cell r="G915" t="str">
            <v>ввід</v>
          </cell>
          <cell r="P915">
            <v>0</v>
          </cell>
          <cell r="S915" t="str">
            <v>Буковель</v>
          </cell>
        </row>
        <row r="916">
          <cell r="D916" t="str">
            <v>Буковель 35/10 кВ</v>
          </cell>
          <cell r="G916" t="str">
            <v>ввід</v>
          </cell>
          <cell r="P916">
            <v>0</v>
          </cell>
          <cell r="S916" t="str">
            <v>Буковель</v>
          </cell>
        </row>
        <row r="917">
          <cell r="D917" t="str">
            <v>В/ч 35/6 кВ</v>
          </cell>
          <cell r="G917" t="str">
            <v>ввід</v>
          </cell>
          <cell r="P917">
            <v>0</v>
          </cell>
          <cell r="R917" t="str">
            <v>Делятин</v>
          </cell>
          <cell r="S917" t="str">
            <v>Військова частина</v>
          </cell>
        </row>
        <row r="918">
          <cell r="D918" t="str">
            <v>Гниляк 35/10 кВ</v>
          </cell>
          <cell r="G918" t="str">
            <v>ввід</v>
          </cell>
          <cell r="P918">
            <v>0</v>
          </cell>
          <cell r="S918" t="str">
            <v>Буковель</v>
          </cell>
        </row>
        <row r="919">
          <cell r="D919" t="str">
            <v>Гниляк 35/10 кВ</v>
          </cell>
          <cell r="G919" t="str">
            <v>ввід</v>
          </cell>
          <cell r="P919">
            <v>0</v>
          </cell>
          <cell r="S919" t="str">
            <v>Буковель</v>
          </cell>
        </row>
        <row r="920">
          <cell r="D920" t="str">
            <v>ГПП-1 220/110/10 кВ</v>
          </cell>
          <cell r="G920" t="str">
            <v>ПГВ-21</v>
          </cell>
          <cell r="P920">
            <v>0</v>
          </cell>
          <cell r="S920" t="e">
            <v>#REF!</v>
          </cell>
        </row>
        <row r="921">
          <cell r="D921" t="str">
            <v>ГПП-1 220/110/10 кВ</v>
          </cell>
          <cell r="G921" t="str">
            <v>ПГВ-31</v>
          </cell>
          <cell r="P921">
            <v>0</v>
          </cell>
          <cell r="S921" t="e">
            <v>#REF!</v>
          </cell>
        </row>
        <row r="922">
          <cell r="D922" t="str">
            <v>ГПП-1 220/110/10 кВ</v>
          </cell>
          <cell r="G922" t="str">
            <v>ПГВ-11</v>
          </cell>
          <cell r="P922">
            <v>0</v>
          </cell>
          <cell r="S922" t="e">
            <v>#REF!</v>
          </cell>
        </row>
        <row r="923">
          <cell r="D923" t="str">
            <v>ГПП-1 220/110/10 кВ</v>
          </cell>
          <cell r="G923" t="str">
            <v>ввід</v>
          </cell>
          <cell r="P923">
            <v>0</v>
          </cell>
        </row>
        <row r="924">
          <cell r="D924" t="str">
            <v>ГПП-1 220/110/10 кВ</v>
          </cell>
          <cell r="G924" t="str">
            <v>ввід</v>
          </cell>
          <cell r="P924">
            <v>0</v>
          </cell>
          <cell r="S924" t="e">
            <v>#REF!</v>
          </cell>
        </row>
        <row r="925">
          <cell r="D925" t="str">
            <v>ДВП 35/6 кВ</v>
          </cell>
          <cell r="G925" t="str">
            <v>ввід</v>
          </cell>
          <cell r="P925">
            <v>0</v>
          </cell>
          <cell r="S925" t="str">
            <v>Уніплит</v>
          </cell>
        </row>
        <row r="926">
          <cell r="D926" t="str">
            <v>ДВП 35/6 кВ</v>
          </cell>
          <cell r="G926" t="str">
            <v>ввід</v>
          </cell>
          <cell r="P926">
            <v>0</v>
          </cell>
          <cell r="S926" t="str">
            <v>Уніплит</v>
          </cell>
        </row>
        <row r="927">
          <cell r="D927" t="str">
            <v>Калуш 220/110/35 кВ</v>
          </cell>
          <cell r="G927" t="str">
            <v>ПГВ-31</v>
          </cell>
          <cell r="P927">
            <v>0</v>
          </cell>
          <cell r="S927" t="e">
            <v>#REF!</v>
          </cell>
        </row>
        <row r="928">
          <cell r="D928" t="str">
            <v>Калуш 220/110/35 кВ</v>
          </cell>
          <cell r="G928" t="str">
            <v>ПГВ-32-1</v>
          </cell>
          <cell r="P928">
            <v>0</v>
          </cell>
        </row>
        <row r="929">
          <cell r="D929" t="str">
            <v>Калуш 220/110/35 кВ</v>
          </cell>
          <cell r="G929" t="str">
            <v>ПГВ-11</v>
          </cell>
          <cell r="P929">
            <v>0</v>
          </cell>
          <cell r="S929" t="e">
            <v>#REF!</v>
          </cell>
        </row>
        <row r="930">
          <cell r="D930" t="str">
            <v>Калуш 220/110/35 кВ</v>
          </cell>
          <cell r="G930" t="str">
            <v>ПГВ-32-2</v>
          </cell>
          <cell r="P930">
            <v>0</v>
          </cell>
          <cell r="S930" t="e">
            <v>#REF!</v>
          </cell>
        </row>
        <row r="931">
          <cell r="D931" t="str">
            <v>Калуш 220/110/35 кВ</v>
          </cell>
          <cell r="G931" t="str">
            <v>ввід</v>
          </cell>
          <cell r="P931">
            <v>0</v>
          </cell>
        </row>
        <row r="932">
          <cell r="D932" t="str">
            <v>Калуш 220/110/35 кВ</v>
          </cell>
          <cell r="G932" t="str">
            <v>ввід</v>
          </cell>
          <cell r="P932">
            <v>0</v>
          </cell>
          <cell r="S932" t="e">
            <v>#REF!</v>
          </cell>
        </row>
        <row r="933">
          <cell r="D933" t="str">
            <v>КНС-1 35/6 кВ</v>
          </cell>
          <cell r="G933" t="str">
            <v>ввід</v>
          </cell>
          <cell r="P933">
            <v>0</v>
          </cell>
          <cell r="S933" t="str">
            <v>НГВУ Долинанафтогаз</v>
          </cell>
        </row>
        <row r="934">
          <cell r="D934" t="str">
            <v>Компресорна 35/6 кВ</v>
          </cell>
          <cell r="G934" t="str">
            <v>ввід</v>
          </cell>
          <cell r="P934">
            <v>0</v>
          </cell>
          <cell r="S934" t="str">
            <v>Карпатське ЛВУМГ</v>
          </cell>
        </row>
        <row r="935">
          <cell r="D935" t="str">
            <v>Компресорна 35/6 кВ</v>
          </cell>
          <cell r="G935" t="str">
            <v>ввід</v>
          </cell>
          <cell r="P935">
            <v>0</v>
          </cell>
          <cell r="S935" t="str">
            <v>Карпатське ЛВУМГ</v>
          </cell>
        </row>
        <row r="936">
          <cell r="D936" t="str">
            <v>Кроно-Україна 110/10 кВ</v>
          </cell>
          <cell r="G936" t="str">
            <v>ввід</v>
          </cell>
          <cell r="P936">
            <v>0</v>
          </cell>
          <cell r="S936" t="str">
            <v>СВІСС Кроно</v>
          </cell>
        </row>
        <row r="937">
          <cell r="D937" t="str">
            <v>Кроно-Україна 110/10 кВ</v>
          </cell>
          <cell r="G937" t="str">
            <v>ввід</v>
          </cell>
          <cell r="P937">
            <v>0</v>
          </cell>
          <cell r="S937" t="str">
            <v>СВІСС Кроно</v>
          </cell>
        </row>
        <row r="938">
          <cell r="D938" t="str">
            <v>Луква 35/6 кВ</v>
          </cell>
          <cell r="G938" t="str">
            <v>ввід</v>
          </cell>
          <cell r="P938">
            <v>0</v>
          </cell>
          <cell r="S938" t="str">
            <v>НГВУ Надвірнанафтогаз</v>
          </cell>
        </row>
        <row r="939">
          <cell r="D939" t="str">
            <v>Очисні споруди 35/0,4 кВ</v>
          </cell>
          <cell r="G939" t="str">
            <v>ввід</v>
          </cell>
          <cell r="P939">
            <v>0</v>
          </cell>
          <cell r="S939" t="str">
            <v>Уніплит</v>
          </cell>
        </row>
        <row r="940">
          <cell r="D940" t="str">
            <v>Очисні споруди 35/0,4 кВ</v>
          </cell>
          <cell r="G940" t="str">
            <v>ввід</v>
          </cell>
          <cell r="P940">
            <v>0</v>
          </cell>
          <cell r="S940" t="str">
            <v>Уніплит</v>
          </cell>
        </row>
        <row r="941">
          <cell r="D941" t="str">
            <v>Річна 35/10 кВ</v>
          </cell>
          <cell r="G941" t="str">
            <v>ввід</v>
          </cell>
          <cell r="P941">
            <v>0</v>
          </cell>
          <cell r="S941" t="str">
            <v>Буковель</v>
          </cell>
        </row>
        <row r="942">
          <cell r="D942" t="str">
            <v>Річна 35/10 кВ</v>
          </cell>
          <cell r="G942" t="str">
            <v>ввід</v>
          </cell>
          <cell r="P942">
            <v>0</v>
          </cell>
          <cell r="S942" t="str">
            <v>Буковель</v>
          </cell>
        </row>
        <row r="943">
          <cell r="D943" t="str">
            <v>УПГ 110/6 кВ</v>
          </cell>
          <cell r="G943" t="str">
            <v>ввід</v>
          </cell>
          <cell r="P943">
            <v>0</v>
          </cell>
          <cell r="S943" t="str">
            <v>Карпатське ЛВУМГ</v>
          </cell>
        </row>
        <row r="944">
          <cell r="D944" t="str">
            <v>УПГ 110/6 кВ</v>
          </cell>
          <cell r="G944" t="str">
            <v>ввід</v>
          </cell>
          <cell r="P944">
            <v>0</v>
          </cell>
          <cell r="S944" t="str">
            <v>Карпатське ЛВУМГ</v>
          </cell>
        </row>
        <row r="945">
          <cell r="D945" t="str">
            <v>Цементна 110/6 кВ</v>
          </cell>
          <cell r="G945" t="str">
            <v>ввід</v>
          </cell>
          <cell r="P945">
            <v>0</v>
          </cell>
          <cell r="S945" t="str">
            <v>Івано-Франківськцемент</v>
          </cell>
        </row>
        <row r="946">
          <cell r="D946" t="str">
            <v>Цементна 110/6 кВ</v>
          </cell>
          <cell r="G946" t="str">
            <v>ввід</v>
          </cell>
          <cell r="P946">
            <v>0</v>
          </cell>
          <cell r="S946" t="str">
            <v>Івано-Франківськцемент</v>
          </cell>
        </row>
        <row r="947">
          <cell r="D947" t="str">
            <v>Шиферна 110/6 кВ</v>
          </cell>
          <cell r="G947" t="str">
            <v>ввід</v>
          </cell>
          <cell r="P947">
            <v>0</v>
          </cell>
          <cell r="S947" t="str">
            <v>Івано-Франківськцемент</v>
          </cell>
        </row>
        <row r="948">
          <cell r="D948" t="str">
            <v>Шиферна 110/6 кВ</v>
          </cell>
          <cell r="G948" t="str">
            <v>ввід</v>
          </cell>
          <cell r="P948">
            <v>0</v>
          </cell>
          <cell r="S948" t="str">
            <v>Івано-Франківськцемент</v>
          </cell>
        </row>
        <row r="949">
          <cell r="D949" t="str">
            <v>Шиферна 110/6 кВ</v>
          </cell>
          <cell r="G949" t="str">
            <v>ввід</v>
          </cell>
          <cell r="P949">
            <v>0</v>
          </cell>
          <cell r="S949" t="str">
            <v>Івано-Франківськцемент</v>
          </cell>
        </row>
        <row r="950">
          <cell r="D950" t="str">
            <v>Болехів 110/10 кВ</v>
          </cell>
          <cell r="G950" t="str">
            <v>Шкірзавод</v>
          </cell>
          <cell r="P950">
            <v>1</v>
          </cell>
          <cell r="R950" t="str">
            <v>Болехів (Петрушевича)</v>
          </cell>
          <cell r="S950" t="str">
            <v>Очисні споруди Шкірзавод</v>
          </cell>
        </row>
        <row r="951">
          <cell r="D951" t="str">
            <v>БПФ 110/10 кВ</v>
          </cell>
          <cell r="G951" t="str">
            <v>Очисні споруди</v>
          </cell>
          <cell r="P951">
            <v>1</v>
          </cell>
          <cell r="R951" t="str">
            <v>Долина (Заводська)</v>
          </cell>
          <cell r="S951" t="str">
            <v>Резерв очисних каналізаційних споруд (стоки)</v>
          </cell>
        </row>
        <row r="952">
          <cell r="D952" t="str">
            <v>БПФ 110/10 кВ</v>
          </cell>
          <cell r="G952" t="str">
            <v>ТП-23-222</v>
          </cell>
          <cell r="P952">
            <v>0</v>
          </cell>
          <cell r="R952" t="e">
            <v>#N/A</v>
          </cell>
          <cell r="S952">
            <v>0</v>
          </cell>
        </row>
        <row r="953">
          <cell r="D953" t="str">
            <v>Брочків 35/6 кВ</v>
          </cell>
          <cell r="G953" t="str">
            <v>База РЄК</v>
          </cell>
          <cell r="P953">
            <v>1</v>
          </cell>
          <cell r="R953" t="str">
            <v>Долина (Нафтовиків)</v>
          </cell>
          <cell r="S953" t="str">
            <v>НГВУ Долинафтогаз</v>
          </cell>
        </row>
        <row r="954">
          <cell r="D954" t="str">
            <v>Брочків 35/6 кВ</v>
          </cell>
          <cell r="G954" t="str">
            <v>ТП-23-18</v>
          </cell>
          <cell r="P954">
            <v>0</v>
          </cell>
          <cell r="R954" t="e">
            <v>#N/A</v>
          </cell>
          <cell r="S954" t="e">
            <v>#N/A</v>
          </cell>
        </row>
        <row r="955">
          <cell r="D955" t="str">
            <v>Брочків 35/6 кВ</v>
          </cell>
          <cell r="G955" t="str">
            <v>ТП-23-220</v>
          </cell>
          <cell r="P955">
            <v>0</v>
          </cell>
          <cell r="R955" t="e">
            <v>#N/A</v>
          </cell>
          <cell r="S955" t="e">
            <v>#N/A</v>
          </cell>
        </row>
        <row r="956">
          <cell r="D956" t="str">
            <v>Брошнів 110/10 кВ</v>
          </cell>
          <cell r="G956" t="str">
            <v>ЗТП-32-131</v>
          </cell>
          <cell r="P956">
            <v>1</v>
          </cell>
          <cell r="R956" t="str">
            <v>Рожнятів (-)</v>
          </cell>
          <cell r="S956" t="e">
            <v>#N/A</v>
          </cell>
        </row>
        <row r="957">
          <cell r="D957" t="str">
            <v>Брошнів 110/10 кВ</v>
          </cell>
          <cell r="G957" t="str">
            <v>Чечва</v>
          </cell>
          <cell r="P957">
            <v>92</v>
          </cell>
          <cell r="R957" t="str">
            <v>Рожнятів (ПІДМОНАСТИР), Сваричів (Л.Українки)</v>
          </cell>
          <cell r="S957" t="str">
            <v>Населення, водосховище Карпатнафтохім, очисні споруди, Сваричівська ГЕС</v>
          </cell>
        </row>
        <row r="958">
          <cell r="D958" t="str">
            <v>Брошнів 110/10 кВ</v>
          </cell>
          <cell r="G958" t="str">
            <v>Залізниця-1</v>
          </cell>
          <cell r="P958">
            <v>0</v>
          </cell>
          <cell r="R958" t="e">
            <v>#N/A</v>
          </cell>
          <cell r="S958" t="str">
            <v>Лвівська залізниця.</v>
          </cell>
        </row>
        <row r="959">
          <cell r="D959" t="str">
            <v>Брошнів 110/10 кВ</v>
          </cell>
          <cell r="G959" t="str">
            <v>Кадобна-1</v>
          </cell>
          <cell r="P959">
            <v>4</v>
          </cell>
          <cell r="R959" t="str">
            <v>Кадобна (Лісовий), Кропивник (Калуська ОТГ)</v>
          </cell>
          <cell r="S959" t="str">
            <v>завод</v>
          </cell>
        </row>
        <row r="960">
          <cell r="D960" t="str">
            <v>Брошнів 110/10 кВ</v>
          </cell>
          <cell r="G960" t="str">
            <v>ДСП-2</v>
          </cell>
          <cell r="P960">
            <v>1</v>
          </cell>
          <cell r="R960" t="str">
            <v>Брошнів-Осада (22 Січня)</v>
          </cell>
          <cell r="S960" t="e">
            <v>#N/A</v>
          </cell>
        </row>
        <row r="961">
          <cell r="D961" t="str">
            <v>Брошнів 110/10 кВ</v>
          </cell>
          <cell r="G961" t="str">
            <v>Монастир</v>
          </cell>
          <cell r="P961">
            <v>0</v>
          </cell>
          <cell r="R961" t="e">
            <v>#N/A</v>
          </cell>
          <cell r="S961" t="e">
            <v>#N/A</v>
          </cell>
        </row>
        <row r="962">
          <cell r="D962" t="str">
            <v>Брошнів 110/10 кВ</v>
          </cell>
          <cell r="G962" t="str">
            <v>Залізниця-2</v>
          </cell>
          <cell r="P962">
            <v>119</v>
          </cell>
          <cell r="R962" t="str">
            <v>Брошнів-Осада (А.Шептицького, В.Винниченка, В.Стефаника, І.Котляревського, І.Мазепи, М.Заньковецької, Р.Шухевича, Січових Стрільців, Т.Шевченка, Чумаченка, 22 Січня)</v>
          </cell>
          <cell r="S962" t="e">
            <v>#N/A</v>
          </cell>
        </row>
        <row r="963">
          <cell r="D963" t="str">
            <v>Брошнів 110/10 кВ</v>
          </cell>
          <cell r="G963" t="str">
            <v>Кадобна-2</v>
          </cell>
          <cell r="P963">
            <v>3</v>
          </cell>
          <cell r="R963" t="str">
            <v>Кадобна (Лісовий), Кропивник (Калуська ОТГ)</v>
          </cell>
          <cell r="S963" t="str">
            <v>завод</v>
          </cell>
        </row>
        <row r="964">
          <cell r="D964" t="str">
            <v>Долина 110/35/6 кВ</v>
          </cell>
          <cell r="G964" t="str">
            <v>НПУ</v>
          </cell>
          <cell r="P964">
            <v>1</v>
          </cell>
          <cell r="R964" t="str">
            <v>Діброва (Долинська ОТГ)</v>
          </cell>
          <cell r="S964" t="e">
            <v>#N/A</v>
          </cell>
        </row>
        <row r="965">
          <cell r="D965" t="str">
            <v>Долина 110/35/6 кВ</v>
          </cell>
          <cell r="G965" t="str">
            <v>Бурова-2</v>
          </cell>
          <cell r="P965">
            <v>2</v>
          </cell>
          <cell r="R965" t="str">
            <v>Діброва (Долинська ОТГ) (Центральна), Долина</v>
          </cell>
          <cell r="S965" t="e">
            <v>#N/A</v>
          </cell>
        </row>
        <row r="966">
          <cell r="D966" t="str">
            <v>Долина 110/35/6 кВ</v>
          </cell>
          <cell r="G966" t="str">
            <v>ГПЗ-1</v>
          </cell>
          <cell r="P966">
            <v>1</v>
          </cell>
          <cell r="R966" t="str">
            <v>Долина (Підлівче)</v>
          </cell>
          <cell r="S966" t="e">
            <v>#N/A</v>
          </cell>
        </row>
        <row r="967">
          <cell r="D967" t="str">
            <v>Долина 110/35/6 кВ</v>
          </cell>
          <cell r="G967" t="str">
            <v>ГПЗ-2</v>
          </cell>
          <cell r="P967">
            <v>1</v>
          </cell>
          <cell r="R967" t="str">
            <v>Долина (Підлівче)</v>
          </cell>
          <cell r="S967" t="e">
            <v>#N/A</v>
          </cell>
        </row>
        <row r="968">
          <cell r="D968" t="str">
            <v>Долина 110/35/6 кВ</v>
          </cell>
          <cell r="G968" t="str">
            <v>НП-1</v>
          </cell>
          <cell r="P968">
            <v>1</v>
          </cell>
          <cell r="R968" t="str">
            <v>Діброва (Долинська ОТГ)</v>
          </cell>
          <cell r="S968" t="e">
            <v>#N/A</v>
          </cell>
        </row>
        <row r="969">
          <cell r="D969" t="str">
            <v>Долина 110/35/6 кВ</v>
          </cell>
          <cell r="G969" t="str">
            <v>НП-3</v>
          </cell>
          <cell r="P969">
            <v>2</v>
          </cell>
          <cell r="R969" t="str">
            <v>Яворів</v>
          </cell>
          <cell r="S969" t="e">
            <v>#N/A</v>
          </cell>
        </row>
        <row r="970">
          <cell r="D970" t="str">
            <v>Долина 110/35/6 кВ</v>
          </cell>
          <cell r="G970" t="str">
            <v>Північна Долина</v>
          </cell>
          <cell r="P970">
            <v>1</v>
          </cell>
          <cell r="R970" t="e">
            <v>#N/A</v>
          </cell>
          <cell r="S970">
            <v>0</v>
          </cell>
        </row>
        <row r="971">
          <cell r="D971" t="str">
            <v>Долина 110/35/6 кВ</v>
          </cell>
          <cell r="G971" t="str">
            <v>НП-2</v>
          </cell>
          <cell r="P971">
            <v>1</v>
          </cell>
          <cell r="R971" t="str">
            <v>Діброва (Долинська ОТГ)</v>
          </cell>
          <cell r="S971" t="e">
            <v>#N/A</v>
          </cell>
        </row>
        <row r="972">
          <cell r="D972" t="str">
            <v>Долина 110/35/6 кВ</v>
          </cell>
          <cell r="G972" t="str">
            <v>завод ЖБИК</v>
          </cell>
          <cell r="P972">
            <v>1</v>
          </cell>
          <cell r="R972" t="str">
            <v>Долина (О.Пчілки)</v>
          </cell>
          <cell r="S972" t="e">
            <v>#N/A</v>
          </cell>
        </row>
        <row r="973">
          <cell r="D973" t="str">
            <v>Долина 110/35/6 кВ</v>
          </cell>
          <cell r="G973" t="str">
            <v>ГПЗ-3</v>
          </cell>
          <cell r="P973">
            <v>1</v>
          </cell>
          <cell r="R973" t="str">
            <v>Долина (Підлівче)</v>
          </cell>
          <cell r="S973" t="e">
            <v>#N/A</v>
          </cell>
        </row>
        <row r="974">
          <cell r="D974" t="str">
            <v>Долина 110/35/6 кВ</v>
          </cell>
          <cell r="G974" t="str">
            <v>ГПЗ-4</v>
          </cell>
          <cell r="P974">
            <v>1</v>
          </cell>
          <cell r="R974" t="str">
            <v>Долина (Підлівче)</v>
          </cell>
          <cell r="S974" t="e">
            <v>#N/A</v>
          </cell>
        </row>
        <row r="975">
          <cell r="D975" t="str">
            <v>Дуба 35/10 кВ</v>
          </cell>
          <cell r="G975" t="str">
            <v>СЕС Екотехнік-1</v>
          </cell>
          <cell r="P975">
            <v>2</v>
          </cell>
          <cell r="R975" t="str">
            <v>Дуба (МОЧАР)</v>
          </cell>
          <cell r="S975" t="e">
            <v>#N/A</v>
          </cell>
        </row>
        <row r="976">
          <cell r="D976" t="str">
            <v>Дуба 35/10 кВ</v>
          </cell>
          <cell r="G976" t="str">
            <v>Міро-Марк</v>
          </cell>
          <cell r="P976">
            <v>1</v>
          </cell>
          <cell r="R976" t="str">
            <v>Дуба (М.Грушевського)</v>
          </cell>
          <cell r="S976" t="e">
            <v>#N/A</v>
          </cell>
        </row>
        <row r="977">
          <cell r="D977" t="str">
            <v>Дуба 35/10 кВ</v>
          </cell>
          <cell r="G977" t="str">
            <v>СЕС Екотехнік-2</v>
          </cell>
          <cell r="P977">
            <v>0</v>
          </cell>
          <cell r="R977" t="e">
            <v>#N/A</v>
          </cell>
          <cell r="S977" t="e">
            <v>#N/A</v>
          </cell>
        </row>
        <row r="978">
          <cell r="D978" t="str">
            <v>Дуброва 35/10 кВ</v>
          </cell>
          <cell r="G978" t="str">
            <v>СЕС Верхній Струтин</v>
          </cell>
          <cell r="P978" t="str">
            <v/>
          </cell>
          <cell r="R978" t="e">
            <v>#N/A</v>
          </cell>
          <cell r="S978">
            <v>0</v>
          </cell>
        </row>
        <row r="979">
          <cell r="D979" t="str">
            <v>Дуброва 35/10 кВ</v>
          </cell>
          <cell r="G979" t="str">
            <v>СЕС-1</v>
          </cell>
          <cell r="P979">
            <v>1</v>
          </cell>
          <cell r="R979" t="str">
            <v>Верхній Струтинь (Заводська)</v>
          </cell>
          <cell r="S979" t="e">
            <v>#N/A</v>
          </cell>
        </row>
        <row r="980">
          <cell r="D980" t="str">
            <v>Дуброва 35/10 кВ</v>
          </cell>
          <cell r="G980" t="str">
            <v>СЕС-2</v>
          </cell>
          <cell r="P980">
            <v>1</v>
          </cell>
          <cell r="R980" t="str">
            <v>Верхній Струтинь (Заводська)</v>
          </cell>
          <cell r="S980" t="e">
            <v>#N/A</v>
          </cell>
        </row>
        <row r="981">
          <cell r="D981" t="str">
            <v>Дуброва 35/10 кВ</v>
          </cell>
          <cell r="G981" t="str">
            <v>СЕС-3</v>
          </cell>
          <cell r="P981">
            <v>1</v>
          </cell>
          <cell r="R981" t="str">
            <v>Верхній Струтинь (Заводська)</v>
          </cell>
          <cell r="S981" t="e">
            <v>#N/A</v>
          </cell>
        </row>
        <row r="982">
          <cell r="D982" t="str">
            <v>Дуброва 35/10 кВ</v>
          </cell>
          <cell r="G982" t="str">
            <v>СЕС-4</v>
          </cell>
          <cell r="P982">
            <v>1</v>
          </cell>
          <cell r="R982" t="str">
            <v>Верхній Струтинь (Заводська)</v>
          </cell>
          <cell r="S982" t="e">
            <v>#N/A</v>
          </cell>
        </row>
        <row r="983">
          <cell r="D983" t="str">
            <v>Дуброва 35/10 кВ</v>
          </cell>
          <cell r="G983" t="str">
            <v>СЕС-5</v>
          </cell>
          <cell r="P983">
            <v>1</v>
          </cell>
          <cell r="R983" t="str">
            <v>Верхній Струтинь (Заводська)</v>
          </cell>
          <cell r="S983" t="e">
            <v>#N/A</v>
          </cell>
        </row>
        <row r="984">
          <cell r="D984" t="str">
            <v>Завадка 35/10 кВ</v>
          </cell>
          <cell r="G984" t="str">
            <v>СЕС-1</v>
          </cell>
          <cell r="P984">
            <v>4</v>
          </cell>
          <cell r="R984" t="str">
            <v>Збора ( Гонти, Гонти)</v>
          </cell>
          <cell r="S984" t="str">
            <v>СЕС</v>
          </cell>
        </row>
        <row r="985">
          <cell r="D985" t="str">
            <v>Калуш 110/35/6 кВ</v>
          </cell>
          <cell r="G985" t="str">
            <v>ТП-25-545-1</v>
          </cell>
          <cell r="P985">
            <v>4</v>
          </cell>
          <cell r="R985" t="str">
            <v>Калуш (Б.Хмельницького, Окружна)</v>
          </cell>
          <cell r="S985" t="e">
            <v>#N/A</v>
          </cell>
        </row>
        <row r="986">
          <cell r="D986" t="str">
            <v>Калуш 110/35/6 кВ</v>
          </cell>
          <cell r="G986" t="str">
            <v>Рем.завод</v>
          </cell>
          <cell r="P986">
            <v>1</v>
          </cell>
          <cell r="R986" t="str">
            <v>Калуш (Окружна)</v>
          </cell>
          <cell r="S986" t="e">
            <v>#N/A</v>
          </cell>
        </row>
        <row r="987">
          <cell r="D987" t="str">
            <v>Калуш 110/35/6 кВ</v>
          </cell>
          <cell r="G987" t="str">
            <v>ТП-25-545-2</v>
          </cell>
          <cell r="P987">
            <v>0</v>
          </cell>
          <cell r="R987" t="e">
            <v>#N/A</v>
          </cell>
          <cell r="S987" t="e">
            <v>#N/A</v>
          </cell>
        </row>
        <row r="988">
          <cell r="D988" t="str">
            <v>Льонозавод 35/10 кВ</v>
          </cell>
          <cell r="G988" t="str">
            <v>РП-25-1-2</v>
          </cell>
          <cell r="P988" t="str">
            <v/>
          </cell>
          <cell r="R988" t="e">
            <v>#N/A</v>
          </cell>
          <cell r="S988">
            <v>0</v>
          </cell>
        </row>
        <row r="989">
          <cell r="D989" t="str">
            <v>Нафтобурмаш 35/6 кВ</v>
          </cell>
          <cell r="G989" t="str">
            <v>ТП-25-523</v>
          </cell>
          <cell r="P989">
            <v>1</v>
          </cell>
          <cell r="R989" t="str">
            <v>Калуш (Долинська)</v>
          </cell>
          <cell r="S989" t="str">
            <v>ТзОВ "Сузір'я Центр"</v>
          </cell>
        </row>
        <row r="990">
          <cell r="D990" t="str">
            <v>Нафтобурмаш 35/6 кВ</v>
          </cell>
          <cell r="G990" t="str">
            <v>Миро-Марк</v>
          </cell>
          <cell r="P990">
            <v>2</v>
          </cell>
          <cell r="R990" t="str">
            <v>Калуш (Долинська)</v>
          </cell>
          <cell r="S990" t="e">
            <v>#N/A</v>
          </cell>
        </row>
        <row r="991">
          <cell r="D991" t="str">
            <v>Нафтобурмаш 35/6 кВ</v>
          </cell>
          <cell r="G991" t="str">
            <v>Водогін №1</v>
          </cell>
          <cell r="P991">
            <v>1</v>
          </cell>
          <cell r="R991" t="str">
            <v>Добровляни (І.Франка)</v>
          </cell>
          <cell r="S991" t="e">
            <v>#N/A</v>
          </cell>
        </row>
        <row r="992">
          <cell r="D992" t="str">
            <v>Нафтобурмаш 35/6 кВ</v>
          </cell>
          <cell r="G992" t="str">
            <v>Водогін №2</v>
          </cell>
          <cell r="P992">
            <v>1</v>
          </cell>
          <cell r="R992" t="str">
            <v>Добровляни (І.Франка)</v>
          </cell>
          <cell r="S992" t="e">
            <v>#N/A</v>
          </cell>
        </row>
        <row r="993">
          <cell r="D993" t="str">
            <v>Підгірки 110/10 кВ</v>
          </cell>
          <cell r="G993" t="str">
            <v>Профілакторій</v>
          </cell>
          <cell r="P993">
            <v>1</v>
          </cell>
          <cell r="R993" t="str">
            <v>Вістова (Січових Стрільців)</v>
          </cell>
          <cell r="S993" t="e">
            <v>#N/A</v>
          </cell>
        </row>
        <row r="994">
          <cell r="D994" t="str">
            <v>Рожнятів 35/10 кВ</v>
          </cell>
          <cell r="G994" t="str">
            <v>Молокозавод</v>
          </cell>
          <cell r="P994">
            <v>4</v>
          </cell>
          <cell r="R994" t="str">
            <v>Рожнятів (Нафтовиків, Струтинська)</v>
          </cell>
          <cell r="S994" t="e">
            <v>#N/A</v>
          </cell>
        </row>
        <row r="995">
          <cell r="D995" t="str">
            <v>Рожнятів 35/10 кВ</v>
          </cell>
          <cell r="G995" t="str">
            <v>Лікарня</v>
          </cell>
          <cell r="P995">
            <v>314</v>
          </cell>
          <cell r="R995" t="str">
            <v>Рожнятів (Шкільна), Рожнятів (Миру, Нафтовиків, П.Орлика, Шкільна)</v>
          </cell>
          <cell r="S995" t="e">
            <v>#N/A</v>
          </cell>
        </row>
        <row r="996">
          <cell r="D996" t="str">
            <v>Свинофабрика 35/10 кВ</v>
          </cell>
          <cell r="G996" t="str">
            <v>Гудвеллі-1</v>
          </cell>
          <cell r="P996">
            <v>1</v>
          </cell>
          <cell r="R996" t="str">
            <v>Копанки (Лісова)</v>
          </cell>
          <cell r="S996" t="e">
            <v>#N/A</v>
          </cell>
        </row>
        <row r="997">
          <cell r="D997" t="str">
            <v>Свинофабрика 35/10 кВ</v>
          </cell>
          <cell r="G997" t="str">
            <v>Гуменів</v>
          </cell>
          <cell r="P997">
            <v>0</v>
          </cell>
          <cell r="R997" t="e">
            <v>#N/A</v>
          </cell>
          <cell r="S997" t="e">
            <v>#N/A</v>
          </cell>
        </row>
        <row r="998">
          <cell r="D998" t="str">
            <v>Свинофабрика 35/10 кВ</v>
          </cell>
          <cell r="G998" t="str">
            <v>Гудвеллі-2</v>
          </cell>
          <cell r="P998">
            <v>1</v>
          </cell>
          <cell r="R998" t="str">
            <v>Копанки (Лісова)</v>
          </cell>
          <cell r="S998" t="e">
            <v>#N/A</v>
          </cell>
        </row>
        <row r="999">
          <cell r="D999" t="str">
            <v>Струтин 35/10/6 кВ</v>
          </cell>
          <cell r="G999" t="str">
            <v>Ясеновець</v>
          </cell>
          <cell r="P999">
            <v>1</v>
          </cell>
          <cell r="R999" t="str">
            <v>Ясеновець</v>
          </cell>
          <cell r="S999" t="e">
            <v>#N/A</v>
          </cell>
        </row>
        <row r="1000">
          <cell r="D1000" t="str">
            <v>Струтин 35/10/6 кВ</v>
          </cell>
          <cell r="G1000" t="str">
            <v>Спас</v>
          </cell>
        </row>
        <row r="1001">
          <cell r="D1001" t="str">
            <v>Студінка 35/10 кВ</v>
          </cell>
          <cell r="G1001" t="str">
            <v>ТП-25-66-1</v>
          </cell>
          <cell r="P1001">
            <v>1</v>
          </cell>
          <cell r="R1001" t="str">
            <v>Вістова (Січових Стрільців)</v>
          </cell>
          <cell r="S1001" t="e">
            <v>#N/A</v>
          </cell>
        </row>
        <row r="1002">
          <cell r="D1002" t="str">
            <v>Студінка 35/10 кВ</v>
          </cell>
          <cell r="G1002" t="str">
            <v>ТП-25-465 Т-1</v>
          </cell>
          <cell r="P1002">
            <v>4</v>
          </cell>
          <cell r="R1002" t="str">
            <v>Калуш (Підгірки)</v>
          </cell>
          <cell r="S1002" t="e">
            <v>#N/A</v>
          </cell>
        </row>
        <row r="1003">
          <cell r="D1003" t="str">
            <v>Студінка 35/10 кВ</v>
          </cell>
          <cell r="G1003" t="str">
            <v>ТП-25-460-1</v>
          </cell>
          <cell r="P1003">
            <v>5</v>
          </cell>
          <cell r="R1003" t="str">
            <v>Калуш (Медична)</v>
          </cell>
          <cell r="S1003" t="e">
            <v>#N/A</v>
          </cell>
        </row>
        <row r="1004">
          <cell r="D1004" t="str">
            <v>Студінка 35/10 кВ</v>
          </cell>
          <cell r="G1004" t="str">
            <v>ТП-25-460-2</v>
          </cell>
          <cell r="P1004">
            <v>3</v>
          </cell>
          <cell r="R1004" t="str">
            <v>Калуш (Медична)</v>
          </cell>
          <cell r="S1004" t="e">
            <v>#N/A</v>
          </cell>
        </row>
        <row r="1005">
          <cell r="D1005" t="str">
            <v>Студінка 35/10 кВ</v>
          </cell>
          <cell r="G1005" t="str">
            <v>ТП-25-66-2</v>
          </cell>
          <cell r="P1005">
            <v>1</v>
          </cell>
          <cell r="R1005" t="str">
            <v>Вістова (Січових Стрільців)</v>
          </cell>
          <cell r="S1005" t="e">
            <v>#N/A</v>
          </cell>
        </row>
        <row r="1006">
          <cell r="D1006" t="str">
            <v>Яворівка 35/10 кВ</v>
          </cell>
          <cell r="G1006" t="str">
            <v>В/Ч-6</v>
          </cell>
          <cell r="P1006">
            <v>1</v>
          </cell>
          <cell r="R1006" t="str">
            <v>Нова Гута (Суха Ліщина)</v>
          </cell>
          <cell r="S1006" t="e">
            <v>#N/A</v>
          </cell>
        </row>
        <row r="1007">
          <cell r="D1007" t="str">
            <v>Верховина 35/10 кВ</v>
          </cell>
          <cell r="G1007" t="str">
            <v>РЕМ</v>
          </cell>
          <cell r="P1007">
            <v>45</v>
          </cell>
          <cell r="R1007" t="str">
            <v>Верховина (Поповича, Пушкар, С.Бандери)</v>
          </cell>
          <cell r="S1007" t="e">
            <v>#N/A</v>
          </cell>
        </row>
        <row r="1008">
          <cell r="D1008" t="str">
            <v>Верховина 35/10 кВ</v>
          </cell>
          <cell r="G1008" t="str">
            <v>МБО</v>
          </cell>
          <cell r="P1008">
            <v>167</v>
          </cell>
          <cell r="R1008" t="str">
            <v>Верховина (В.Стуса, Гуцульського Повстання, Жаб'євський потік, І.Франка, М.Коцюбинського, Незалежності)</v>
          </cell>
          <cell r="S1008" t="str">
            <v>Населення; малі підприємства</v>
          </cell>
        </row>
        <row r="1009">
          <cell r="D1009" t="str">
            <v>Косів 110/35/10 кВ</v>
          </cell>
          <cell r="G1009" t="str">
            <v>4-й цех</v>
          </cell>
          <cell r="P1009">
            <v>7</v>
          </cell>
          <cell r="R1009" t="str">
            <v>Косів (Енергетиків, Ірчана)</v>
          </cell>
          <cell r="S1009" t="e">
            <v>#N/A</v>
          </cell>
        </row>
        <row r="1010">
          <cell r="D1010" t="str">
            <v>Дренажні труби 35/6 кВ</v>
          </cell>
          <cell r="G1010" t="str">
            <v>З/д</v>
          </cell>
          <cell r="P1010" t="str">
            <v/>
          </cell>
          <cell r="R1010" t="e">
            <v>#N/A</v>
          </cell>
          <cell r="S1010">
            <v>0</v>
          </cell>
        </row>
        <row r="1011">
          <cell r="D1011" t="str">
            <v>Дренажні труби 35/6 кВ</v>
          </cell>
          <cell r="G1011" t="str">
            <v>СЕС Королівка</v>
          </cell>
          <cell r="P1011">
            <v>0</v>
          </cell>
          <cell r="R1011" t="e">
            <v>#N/A</v>
          </cell>
          <cell r="S1011" t="e">
            <v>#N/A</v>
          </cell>
        </row>
        <row r="1012">
          <cell r="D1012" t="str">
            <v>Дренажні труби 35/6 кВ</v>
          </cell>
          <cell r="G1012" t="str">
            <v>РП-26-8 №1</v>
          </cell>
          <cell r="P1012">
            <v>3</v>
          </cell>
          <cell r="R1012" t="str">
            <v>Королівка (Квіткова)</v>
          </cell>
          <cell r="S1012" t="e">
            <v>#N/A</v>
          </cell>
        </row>
        <row r="1013">
          <cell r="D1013" t="str">
            <v>Дренажні труби 35/6 кВ</v>
          </cell>
          <cell r="G1013" t="str">
            <v>ТП-26-67</v>
          </cell>
          <cell r="P1013">
            <v>616</v>
          </cell>
          <cell r="R1013" t="str">
            <v>Коломия (А.Княжинського, А.Чайковського, В.Чепіля, Василя Симоненка, Героїв АТО, Героїв УПА, І.Крип'якевича, І.Мазепи, Йосипа Гірняка, Київська, Косівська, Л.Дольницького, Липова, М.Вербицького, Н.Нижаківського, О.Довженка, П.Орлика, Р.Грегіта, Родини Крушельницьких, С.Бандери, Сотника Мороза, Сотні Білого, Цегельняна, Ю.Шкрумеляка)</v>
          </cell>
          <cell r="S1013" t="e">
            <v>#N/A</v>
          </cell>
        </row>
        <row r="1014">
          <cell r="D1014" t="str">
            <v>Дренажні труби 35/6 кВ</v>
          </cell>
          <cell r="G1014" t="str">
            <v>в/частина</v>
          </cell>
          <cell r="P1014">
            <v>1</v>
          </cell>
          <cell r="R1014" t="str">
            <v>Корнич (Набережна)</v>
          </cell>
          <cell r="S1014" t="e">
            <v>#N/A</v>
          </cell>
        </row>
        <row r="1015">
          <cell r="D1015" t="str">
            <v>ЗБВК 35/6 кВ</v>
          </cell>
          <cell r="G1015" t="str">
            <v>Леоні-1</v>
          </cell>
          <cell r="P1015" t="str">
            <v/>
          </cell>
          <cell r="R1015" t="e">
            <v>#N/A</v>
          </cell>
          <cell r="S1015">
            <v>0</v>
          </cell>
        </row>
        <row r="1016">
          <cell r="D1016" t="str">
            <v>ЗБВК 35/6 кВ</v>
          </cell>
          <cell r="G1016" t="str">
            <v>СЕС Коломия Енерго (ТП-26-250)</v>
          </cell>
          <cell r="P1016">
            <v>1</v>
          </cell>
          <cell r="R1016" t="str">
            <v>Коломия (І.Шарлая)</v>
          </cell>
          <cell r="S1016" t="e">
            <v>#N/A</v>
          </cell>
        </row>
        <row r="1017">
          <cell r="D1017" t="str">
            <v>ЗБВК 35/6 кВ</v>
          </cell>
          <cell r="G1017" t="str">
            <v>Леоні-2</v>
          </cell>
          <cell r="P1017" t="str">
            <v/>
          </cell>
          <cell r="R1017" t="e">
            <v>#N/A</v>
          </cell>
          <cell r="S1017">
            <v>0</v>
          </cell>
        </row>
        <row r="1018">
          <cell r="D1018" t="str">
            <v>Ковалівка 35/10 кВ</v>
          </cell>
          <cell r="G1018" t="str">
            <v>СЕС Мишин</v>
          </cell>
          <cell r="P1018">
            <v>2</v>
          </cell>
          <cell r="R1018" t="str">
            <v>Мишин (М.Грушевського)</v>
          </cell>
          <cell r="S1018" t="e">
            <v>#N/A</v>
          </cell>
        </row>
        <row r="1019">
          <cell r="D1019" t="str">
            <v>Ковалівка 35/10 кВ</v>
          </cell>
          <cell r="G1019" t="str">
            <v>Стопчатів</v>
          </cell>
          <cell r="P1019" t="str">
            <v/>
          </cell>
          <cell r="R1019" t="e">
            <v>#N/A</v>
          </cell>
          <cell r="S1019" t="e">
            <v>#N/A</v>
          </cell>
        </row>
        <row r="1020">
          <cell r="D1020" t="str">
            <v>Коломия 110/35/6 кВ</v>
          </cell>
          <cell r="G1020" t="str">
            <v>ТП-26-260</v>
          </cell>
          <cell r="P1020">
            <v>24</v>
          </cell>
          <cell r="R1020" t="str">
            <v>Коломия (І.Франка, К.Трильовського, П.Скоропадського)</v>
          </cell>
          <cell r="S1020" t="e">
            <v>#N/A</v>
          </cell>
        </row>
        <row r="1021">
          <cell r="D1021" t="str">
            <v>Коломия 110/35/6 кВ</v>
          </cell>
          <cell r="G1021" t="str">
            <v>ТП-26-103</v>
          </cell>
          <cell r="P1021">
            <v>544</v>
          </cell>
          <cell r="R1021" t="str">
            <v>Коломия (В.Моцарта), Коломия (В.Костащука, В.Стуса, В.Чорновола, Валова, Василика, Відродження, І.Вагилевича, І.Мазепи, І.Франка, М.Драгирюка, М.Драгоманова, М.Коцюбинського, О.Довбуша, П.Сагайдачного, Пантелеймона Куліша, Р.Шухевича, Ринок, Т.Шевченка, Українська, Я.Головацького)</v>
          </cell>
          <cell r="S1021" t="str">
            <v>Населення, фтизіопульмонологічний диспансер, геріатричний пансіонат, Квант 2</v>
          </cell>
        </row>
        <row r="1022">
          <cell r="D1022" t="str">
            <v>Коломия 110/35/6 кВ</v>
          </cell>
          <cell r="G1022" t="str">
            <v>РЕМ</v>
          </cell>
          <cell r="P1022">
            <v>5</v>
          </cell>
          <cell r="R1022" t="str">
            <v>Коломия (І.Франка)</v>
          </cell>
          <cell r="S1022" t="e">
            <v>#N/A</v>
          </cell>
        </row>
        <row r="1023">
          <cell r="D1023" t="str">
            <v>Коломия 110/35/6 кВ</v>
          </cell>
          <cell r="G1023" t="str">
            <v>ТП-26-72</v>
          </cell>
          <cell r="P1023">
            <v>159</v>
          </cell>
          <cell r="R1023" t="str">
            <v>Коломия (В.Машталера, В.Янкевича, Військових хірургів, Дружби, Карпатська, Масив Карпатські зорі, масив Коломийка, масив Медика, Масив Яблунька, О.Довбуша, Сотні Гамалії, СТ О.Довбуша, Т.Мельничука, Т.Тодоріва, Ф.Горбаша), Шепарівці (Т.Шевченка), Шепарівці (Дубок, Затишна, Здоров'я, Квіткова, Помаранчевої революції, Рибальський, Т.Шевченка)</v>
          </cell>
          <cell r="S1023" t="e">
            <v>#N/A</v>
          </cell>
        </row>
        <row r="1024">
          <cell r="D1024" t="str">
            <v>Металозавод 35/6 кВ</v>
          </cell>
          <cell r="G1024" t="str">
            <v>РП-26-6-1</v>
          </cell>
          <cell r="P1024">
            <v>0</v>
          </cell>
          <cell r="R1024" t="e">
            <v>#N/A</v>
          </cell>
          <cell r="S1024" t="e">
            <v>#N/A</v>
          </cell>
        </row>
        <row r="1025">
          <cell r="D1025" t="str">
            <v>Металозавод 35/6 кВ</v>
          </cell>
          <cell r="G1025" t="str">
            <v>РП-26-6-2</v>
          </cell>
          <cell r="P1025">
            <v>0</v>
          </cell>
          <cell r="R1025" t="e">
            <v>#N/A</v>
          </cell>
          <cell r="S1025" t="e">
            <v>#N/A</v>
          </cell>
        </row>
        <row r="1026">
          <cell r="D1026" t="str">
            <v>Металозавод 35/6 кВ</v>
          </cell>
          <cell r="G1026" t="str">
            <v>ТП-26-72</v>
          </cell>
          <cell r="P1026">
            <v>2</v>
          </cell>
          <cell r="R1026" t="str">
            <v>Шепарівці (Т.Шевченка)</v>
          </cell>
          <cell r="S1026" t="e">
            <v>#N/A</v>
          </cell>
        </row>
        <row r="1027">
          <cell r="D1027" t="str">
            <v>Отинія 110/35/10 кВ</v>
          </cell>
          <cell r="G1027" t="str">
            <v>Станція Отинія</v>
          </cell>
          <cell r="P1027">
            <v>0</v>
          </cell>
          <cell r="R1027" t="e">
            <v>#N/A</v>
          </cell>
          <cell r="S1027" t="e">
            <v>#N/A</v>
          </cell>
        </row>
        <row r="1028">
          <cell r="D1028" t="str">
            <v>Печеніжин 35/10 кВ</v>
          </cell>
          <cell r="G1028" t="str">
            <v>Печеніжин</v>
          </cell>
          <cell r="P1028" t="str">
            <v/>
          </cell>
          <cell r="R1028" t="e">
            <v>#N/A</v>
          </cell>
          <cell r="S1028" t="e">
            <v>#N/A</v>
          </cell>
        </row>
        <row r="1029">
          <cell r="D1029" t="str">
            <v>П'ядики 35/10 кВ</v>
          </cell>
          <cell r="G1029" t="str">
            <v>Ліс</v>
          </cell>
          <cell r="P1029">
            <v>33</v>
          </cell>
          <cell r="R1029" t="str">
            <v>П'ядики (Степана Гнатюка), Турка (Лісова), Ясінки (Л.Українки)</v>
          </cell>
          <cell r="S1029" t="str">
            <v>В/ч</v>
          </cell>
        </row>
        <row r="1030">
          <cell r="D1030" t="str">
            <v>Сільмаш 110/6 кВ</v>
          </cell>
          <cell r="G1030" t="str">
            <v>РП-26-1Б</v>
          </cell>
          <cell r="P1030" t="str">
            <v/>
          </cell>
          <cell r="R1030" t="e">
            <v>#N/A</v>
          </cell>
          <cell r="S1030">
            <v>0</v>
          </cell>
        </row>
        <row r="1031">
          <cell r="D1031" t="str">
            <v>Сільмаш 110/6 кВ</v>
          </cell>
          <cell r="G1031" t="str">
            <v>ТП-26-247 (Басейн)</v>
          </cell>
          <cell r="P1031">
            <v>3</v>
          </cell>
          <cell r="R1031" t="str">
            <v>Коломия (Б.Хмельницького)</v>
          </cell>
          <cell r="S1031" t="e">
            <v>#N/A</v>
          </cell>
        </row>
        <row r="1032">
          <cell r="D1032" t="str">
            <v>Сільмаш 110/6 кВ</v>
          </cell>
          <cell r="G1032" t="str">
            <v>ТП-26-146 №2</v>
          </cell>
          <cell r="P1032">
            <v>440</v>
          </cell>
          <cell r="R1032" t="str">
            <v>Коломия (Б.Хмельницького, Короля Данила, М.Лисенка, С.Петлюри)</v>
          </cell>
          <cell r="S1032" t="e">
            <v>#N/A</v>
          </cell>
        </row>
        <row r="1033">
          <cell r="D1033" t="str">
            <v>Товмачик 35/10 кВ</v>
          </cell>
          <cell r="G1033" t="str">
            <v>Зона-1</v>
          </cell>
          <cell r="P1033">
            <v>1</v>
          </cell>
          <cell r="R1033" t="str">
            <v>Товмачик (Привокзальна)</v>
          </cell>
          <cell r="S1033" t="e">
            <v>#N/A</v>
          </cell>
        </row>
        <row r="1034">
          <cell r="D1034" t="str">
            <v>Товмачик 35/10 кВ</v>
          </cell>
          <cell r="G1034" t="str">
            <v>Зона-2</v>
          </cell>
          <cell r="P1034">
            <v>1</v>
          </cell>
          <cell r="R1034" t="str">
            <v>Товмачик (Привокзальна)</v>
          </cell>
          <cell r="S1034" t="e">
            <v>#N/A</v>
          </cell>
        </row>
        <row r="1035">
          <cell r="D1035" t="str">
            <v>Битків 35/6 кВ</v>
          </cell>
          <cell r="G1035" t="str">
            <v>Скважина №471</v>
          </cell>
          <cell r="P1035">
            <v>286</v>
          </cell>
          <cell r="R1035" t="str">
            <v>Битків (Т.Шевченка)</v>
          </cell>
          <cell r="S1035" t="e">
            <v>#N/A</v>
          </cell>
        </row>
        <row r="1036">
          <cell r="D1036" t="str">
            <v>Битків 35/6 кВ</v>
          </cell>
          <cell r="G1036" t="str">
            <v>ТП-30-21</v>
          </cell>
          <cell r="P1036">
            <v>0</v>
          </cell>
          <cell r="R1036" t="e">
            <v>#N/A</v>
          </cell>
          <cell r="S1036" t="e">
            <v>#N/A</v>
          </cell>
        </row>
        <row r="1037">
          <cell r="D1037" t="str">
            <v>Битків 35/6 кВ</v>
          </cell>
          <cell r="G1037" t="str">
            <v>Скважина №290</v>
          </cell>
          <cell r="P1037">
            <v>0</v>
          </cell>
          <cell r="R1037" t="e">
            <v>#N/A</v>
          </cell>
          <cell r="S1037" t="e">
            <v>#N/A</v>
          </cell>
        </row>
        <row r="1038">
          <cell r="D1038" t="str">
            <v>Битків 35/6 кВ</v>
          </cell>
          <cell r="G1038" t="str">
            <v>БКНС-1</v>
          </cell>
          <cell r="P1038">
            <v>1</v>
          </cell>
          <cell r="R1038" t="e">
            <v>#N/A</v>
          </cell>
          <cell r="S1038" t="e">
            <v>#N/A</v>
          </cell>
        </row>
        <row r="1039">
          <cell r="D1039" t="str">
            <v>Богородчани 110/35/10 кВ</v>
          </cell>
          <cell r="G1039" t="str">
            <v>ТП-19-437</v>
          </cell>
          <cell r="P1039">
            <v>0</v>
          </cell>
          <cell r="R1039" t="e">
            <v>#N/A</v>
          </cell>
          <cell r="S1039" t="str">
            <v>Малі підприємства, лікарня</v>
          </cell>
        </row>
        <row r="1040">
          <cell r="D1040" t="str">
            <v>Богородчани 110/35/10 кВ</v>
          </cell>
          <cell r="G1040" t="str">
            <v>РП-19-2-1</v>
          </cell>
          <cell r="P1040">
            <v>1</v>
          </cell>
          <cell r="R1040" t="str">
            <v>Богородчани</v>
          </cell>
          <cell r="S1040" t="e">
            <v>#N/A</v>
          </cell>
        </row>
        <row r="1041">
          <cell r="D1041" t="str">
            <v>Богородчани 110/35/10 кВ</v>
          </cell>
          <cell r="G1041" t="str">
            <v>РП-19-3-1</v>
          </cell>
          <cell r="P1041">
            <v>1162</v>
          </cell>
          <cell r="R1041" t="str">
            <v>Богородчани (Б.Хмельницького, І.Франка, Крута, Мартинця, масив Скобичівка, Т.Шевченка, Ткацька, Хомишина, Я.Мудрого), Скобичівка (Весняна, М.Грушевського)</v>
          </cell>
          <cell r="S1041" t="e">
            <v>#N/A</v>
          </cell>
        </row>
        <row r="1042">
          <cell r="D1042" t="str">
            <v>Богородчани 110/35/10 кВ</v>
          </cell>
          <cell r="G1042" t="str">
            <v>РП-19-2-2</v>
          </cell>
          <cell r="P1042">
            <v>1</v>
          </cell>
          <cell r="R1042" t="str">
            <v>Богородчани</v>
          </cell>
          <cell r="S1042" t="e">
            <v>#N/A</v>
          </cell>
        </row>
        <row r="1043">
          <cell r="D1043" t="str">
            <v>Ворохта 110/35/10 кВ</v>
          </cell>
          <cell r="G1043" t="str">
            <v>Залізна дорога</v>
          </cell>
          <cell r="P1043" t="str">
            <v/>
          </cell>
          <cell r="R1043" t="e">
            <v>#N/A</v>
          </cell>
          <cell r="S1043" t="e">
            <v>#N/A</v>
          </cell>
        </row>
        <row r="1044">
          <cell r="D1044" t="str">
            <v>Ворохта 110/35/10 кВ</v>
          </cell>
          <cell r="G1044" t="str">
            <v>Ясиня</v>
          </cell>
          <cell r="P1044" t="str">
            <v/>
          </cell>
          <cell r="R1044" t="e">
            <v>#N/A</v>
          </cell>
          <cell r="S1044">
            <v>0</v>
          </cell>
        </row>
        <row r="1045">
          <cell r="D1045" t="str">
            <v>Ворохта 110/35/10 кВ</v>
          </cell>
          <cell r="G1045" t="str">
            <v>Магурки</v>
          </cell>
          <cell r="P1045" t="str">
            <v/>
          </cell>
          <cell r="R1045" t="e">
            <v>#N/A</v>
          </cell>
          <cell r="S1045">
            <v>0</v>
          </cell>
        </row>
        <row r="1046">
          <cell r="D1046" t="str">
            <v>ДСП 110/6 кВ</v>
          </cell>
          <cell r="G1046" t="str">
            <v>Техснаб.</v>
          </cell>
          <cell r="P1046">
            <v>1</v>
          </cell>
          <cell r="R1046" t="str">
            <v>Надвірна (Майданська)</v>
          </cell>
          <cell r="S1046" t="e">
            <v>#N/A</v>
          </cell>
        </row>
        <row r="1047">
          <cell r="D1047" t="str">
            <v>КС-3 35/10 кВ</v>
          </cell>
          <cell r="G1047" t="str">
            <v>ввід</v>
          </cell>
          <cell r="P1047">
            <v>0</v>
          </cell>
          <cell r="S1047">
            <v>0</v>
          </cell>
        </row>
        <row r="1048">
          <cell r="D1048" t="str">
            <v>КС-3 35/10 кВ</v>
          </cell>
          <cell r="G1048" t="str">
            <v>ввід</v>
          </cell>
          <cell r="P1048">
            <v>0</v>
          </cell>
          <cell r="S1048">
            <v>0</v>
          </cell>
        </row>
        <row r="1049">
          <cell r="D1049" t="str">
            <v>Луг 35/0,4 кВ</v>
          </cell>
          <cell r="G1049" t="str">
            <v>ввід</v>
          </cell>
          <cell r="P1049">
            <v>113</v>
          </cell>
          <cell r="R1049" t="str">
            <v>Делятин (Л.Українки, Лугівська)</v>
          </cell>
          <cell r="S1049" t="e">
            <v>#N/A</v>
          </cell>
        </row>
        <row r="1050">
          <cell r="D1050" t="str">
            <v>Надвірна 110/35/6 кВ</v>
          </cell>
          <cell r="G1050" t="str">
            <v>НПЗ-1</v>
          </cell>
          <cell r="P1050">
            <v>1</v>
          </cell>
          <cell r="R1050" t="e">
            <v>#N/A</v>
          </cell>
          <cell r="S1050" t="e">
            <v>#N/A</v>
          </cell>
        </row>
        <row r="1051">
          <cell r="D1051" t="str">
            <v>Надвірна 110/35/6 кВ</v>
          </cell>
          <cell r="G1051" t="str">
            <v>ТП-30-1</v>
          </cell>
          <cell r="P1051">
            <v>1</v>
          </cell>
          <cell r="R1051" t="str">
            <v>Надвірна (Майданська)</v>
          </cell>
          <cell r="S1051" t="e">
            <v>#N/A</v>
          </cell>
        </row>
        <row r="1052">
          <cell r="D1052" t="str">
            <v>Надвірна 110/35/6 кВ</v>
          </cell>
          <cell r="G1052" t="str">
            <v>НПЗ-2</v>
          </cell>
          <cell r="P1052">
            <v>0</v>
          </cell>
          <cell r="R1052" t="e">
            <v>#N/A</v>
          </cell>
          <cell r="S1052" t="e">
            <v>#N/A</v>
          </cell>
        </row>
        <row r="1053">
          <cell r="D1053" t="str">
            <v>Надвірна 110/35/6 кВ</v>
          </cell>
          <cell r="G1053" t="str">
            <v>ТП-30-2</v>
          </cell>
          <cell r="P1053">
            <v>1</v>
          </cell>
          <cell r="R1053" t="str">
            <v>Надвірна (Майданська)</v>
          </cell>
          <cell r="S1053" t="e">
            <v>#N/A</v>
          </cell>
        </row>
        <row r="1054">
          <cell r="D1054" t="str">
            <v>Надвірна 35/6 кВ</v>
          </cell>
          <cell r="G1054" t="str">
            <v>Очисні споруди</v>
          </cell>
          <cell r="P1054">
            <v>1</v>
          </cell>
          <cell r="R1054" t="str">
            <v>Надвірна (Європейська)</v>
          </cell>
          <cell r="S1054" t="e">
            <v>#N/A</v>
          </cell>
        </row>
        <row r="1055">
          <cell r="D1055" t="str">
            <v>Пасічна 35/6 кВ</v>
          </cell>
          <cell r="G1055" t="str">
            <v>Делятин</v>
          </cell>
          <cell r="P1055" t="str">
            <v/>
          </cell>
          <cell r="R1055" t="e">
            <v>#N/A</v>
          </cell>
          <cell r="S1055">
            <v>0</v>
          </cell>
        </row>
        <row r="1056">
          <cell r="D1056" t="str">
            <v>Пасічна 35/6 кВ</v>
          </cell>
          <cell r="G1056" t="str">
            <v>Компресорна №1</v>
          </cell>
          <cell r="P1056">
            <v>1</v>
          </cell>
          <cell r="R1056" t="str">
            <v>Пнів (Січових Стрільців)</v>
          </cell>
          <cell r="S1056" t="e">
            <v>#N/A</v>
          </cell>
        </row>
        <row r="1057">
          <cell r="D1057" t="str">
            <v>Пасічна 35/6 кВ</v>
          </cell>
          <cell r="G1057" t="str">
            <v>Бурова</v>
          </cell>
          <cell r="P1057">
            <v>67</v>
          </cell>
          <cell r="R1057" t="str">
            <v>Пасічна, Пасічна (Клива, Милого, Постоята, 1 Травня), Постоята (Постоята)</v>
          </cell>
          <cell r="S1057" t="e">
            <v>#N/A</v>
          </cell>
        </row>
        <row r="1058">
          <cell r="D1058" t="str">
            <v>Пасічна 35/6 кВ</v>
          </cell>
          <cell r="G1058" t="str">
            <v>Дожимна-2</v>
          </cell>
          <cell r="P1058">
            <v>1</v>
          </cell>
          <cell r="R1058" t="str">
            <v>Пнів</v>
          </cell>
          <cell r="S1058" t="e">
            <v>#N/A</v>
          </cell>
        </row>
        <row r="1059">
          <cell r="D1059" t="str">
            <v>Пасічна 35/6 кВ</v>
          </cell>
          <cell r="G1059" t="str">
            <v>Компресорна №4</v>
          </cell>
          <cell r="P1059">
            <v>1</v>
          </cell>
          <cell r="R1059" t="str">
            <v>Пнів (Січових Стрільців)</v>
          </cell>
          <cell r="S1059" t="e">
            <v>#N/A</v>
          </cell>
        </row>
        <row r="1060">
          <cell r="D1060" t="str">
            <v>Пороги 35/10 кВ</v>
          </cell>
          <cell r="G1060" t="str">
            <v>ТП-19-419-1</v>
          </cell>
          <cell r="P1060">
            <v>4</v>
          </cell>
          <cell r="R1060" t="str">
            <v>Гута (Зарічна)</v>
          </cell>
          <cell r="S1060" t="e">
            <v>#N/A</v>
          </cell>
        </row>
        <row r="1061">
          <cell r="D1061" t="str">
            <v>Пороги 35/10 кВ</v>
          </cell>
          <cell r="G1061" t="str">
            <v>ТП-19-419-2</v>
          </cell>
          <cell r="P1061">
            <v>1</v>
          </cell>
          <cell r="R1061" t="str">
            <v>Гута (Зарічна)</v>
          </cell>
          <cell r="S1061" t="e">
            <v>#N/A</v>
          </cell>
        </row>
        <row r="1062">
          <cell r="D1062" t="str">
            <v>Старуня 35/10/6 кВ</v>
          </cell>
          <cell r="G1062" t="str">
            <v>Свердловина 206</v>
          </cell>
          <cell r="P1062">
            <v>0</v>
          </cell>
          <cell r="R1062" t="e">
            <v>#N/A</v>
          </cell>
          <cell r="S1062" t="e">
            <v>#N/A</v>
          </cell>
        </row>
        <row r="1063">
          <cell r="D1063" t="str">
            <v>Старуня 35/10/6 кВ</v>
          </cell>
          <cell r="G1063" t="str">
            <v>Груповий збір</v>
          </cell>
          <cell r="P1063">
            <v>0</v>
          </cell>
          <cell r="R1063" t="e">
            <v>#N/A</v>
          </cell>
          <cell r="S1063" t="e">
            <v>#N/A</v>
          </cell>
        </row>
        <row r="1064">
          <cell r="D1064" t="str">
            <v>Старуня 35/10/6 кВ</v>
          </cell>
          <cell r="G1064" t="str">
            <v>Насосна</v>
          </cell>
          <cell r="P1064">
            <v>0</v>
          </cell>
          <cell r="R1064" t="e">
            <v>#N/A</v>
          </cell>
          <cell r="S1064" t="e">
            <v>#N/A</v>
          </cell>
        </row>
        <row r="1065">
          <cell r="D1065" t="str">
            <v>Старуня 35/10/6 кВ</v>
          </cell>
          <cell r="G1065" t="str">
            <v>Бурова</v>
          </cell>
          <cell r="P1065">
            <v>0</v>
          </cell>
          <cell r="R1065" t="e">
            <v>#N/A</v>
          </cell>
          <cell r="S1065" t="e">
            <v>#N/A</v>
          </cell>
        </row>
        <row r="1066">
          <cell r="D1066" t="str">
            <v>Цуцилів 35/10 кВ</v>
          </cell>
          <cell r="G1066" t="str">
            <v>СЕС Цуцилів-1</v>
          </cell>
          <cell r="P1066">
            <v>1</v>
          </cell>
          <cell r="R1066" t="str">
            <v>Цуцилів</v>
          </cell>
          <cell r="S1066" t="e">
            <v>#N/A</v>
          </cell>
        </row>
        <row r="1067">
          <cell r="D1067" t="str">
            <v>Цуцилів 35/10 кВ</v>
          </cell>
          <cell r="G1067" t="str">
            <v>СЕС Цуцилів-2</v>
          </cell>
          <cell r="P1067">
            <v>1</v>
          </cell>
          <cell r="R1067" t="str">
            <v>Цуцилів</v>
          </cell>
          <cell r="S1067" t="e">
            <v>#N/A</v>
          </cell>
        </row>
        <row r="1068">
          <cell r="D1068" t="str">
            <v>Букачівці 35/10 кВ</v>
          </cell>
          <cell r="G1068" t="str">
            <v>СЕС Букачівці-1</v>
          </cell>
          <cell r="P1068">
            <v>1</v>
          </cell>
          <cell r="R1068" t="str">
            <v>Букачівці (Б.Лепкого)</v>
          </cell>
          <cell r="S1068" t="str">
            <v>СЕС</v>
          </cell>
        </row>
        <row r="1069">
          <cell r="D1069" t="str">
            <v>Букачівці 35/10 кВ</v>
          </cell>
          <cell r="G1069" t="str">
            <v>СЕС Букачівці-2</v>
          </cell>
          <cell r="P1069">
            <v>1</v>
          </cell>
          <cell r="R1069" t="str">
            <v>Букачівці (Б.Лепкого)</v>
          </cell>
          <cell r="S1069" t="e">
            <v>#N/A</v>
          </cell>
        </row>
        <row r="1070">
          <cell r="D1070" t="str">
            <v>Бурштин 110/35/10 кВ</v>
          </cell>
          <cell r="G1070" t="str">
            <v>Автоблокування</v>
          </cell>
          <cell r="P1070">
            <v>0</v>
          </cell>
          <cell r="R1070" t="e">
            <v>#N/A</v>
          </cell>
          <cell r="S1070" t="e">
            <v>#N/A</v>
          </cell>
        </row>
        <row r="1071">
          <cell r="D1071" t="str">
            <v>Бурштин 110/35/10 кВ</v>
          </cell>
          <cell r="G1071" t="str">
            <v>ЗШГ-1</v>
          </cell>
          <cell r="P1071">
            <v>1</v>
          </cell>
          <cell r="R1071" t="str">
            <v>Бовшів (Промислова)</v>
          </cell>
          <cell r="S1071" t="e">
            <v>#N/A</v>
          </cell>
        </row>
        <row r="1072">
          <cell r="D1072" t="str">
            <v>Бурштин 110/35/10 кВ</v>
          </cell>
          <cell r="G1072" t="str">
            <v>1-НОВ</v>
          </cell>
          <cell r="P1072">
            <v>1</v>
          </cell>
          <cell r="R1072" t="str">
            <v>Бовшів (Промислова)</v>
          </cell>
          <cell r="S1072" t="e">
            <v>#N/A</v>
          </cell>
        </row>
        <row r="1073">
          <cell r="D1073" t="str">
            <v>Бурштин 110/35/10 кВ</v>
          </cell>
          <cell r="G1073" t="str">
            <v>Цукровий завод-1</v>
          </cell>
          <cell r="P1073">
            <v>0</v>
          </cell>
          <cell r="R1073" t="e">
            <v>#N/A</v>
          </cell>
          <cell r="S1073" t="e">
            <v>#N/A</v>
          </cell>
        </row>
        <row r="1074">
          <cell r="D1074" t="str">
            <v>Бурштин 110/35/10 кВ</v>
          </cell>
          <cell r="G1074" t="str">
            <v>Очисні споруди</v>
          </cell>
          <cell r="P1074">
            <v>1</v>
          </cell>
          <cell r="R1074" t="str">
            <v>Німшин</v>
          </cell>
          <cell r="S1074" t="e">
            <v>#N/A</v>
          </cell>
        </row>
        <row r="1075">
          <cell r="D1075" t="str">
            <v>Бурштин 110/35/10 кВ</v>
          </cell>
          <cell r="G1075" t="str">
            <v>2-НОВ</v>
          </cell>
          <cell r="P1075">
            <v>1</v>
          </cell>
          <cell r="R1075" t="str">
            <v>Бовшів (Промислова)</v>
          </cell>
          <cell r="S1075" t="e">
            <v>#N/A</v>
          </cell>
        </row>
        <row r="1076">
          <cell r="D1076" t="str">
            <v>Бурштин 110/35/10 кВ</v>
          </cell>
          <cell r="G1076" t="str">
            <v>Бурштин-2</v>
          </cell>
          <cell r="P1076">
            <v>16</v>
          </cell>
          <cell r="R1076" t="str">
            <v>Бурштин (В.Стуса, Калуська), Дем'янів (І.Франка, Корчева, Привокзальна)</v>
          </cell>
          <cell r="S1076" t="e">
            <v>#N/A</v>
          </cell>
        </row>
        <row r="1077">
          <cell r="D1077" t="str">
            <v>Бурштин 110/35/10 кВ</v>
          </cell>
          <cell r="G1077" t="str">
            <v>Цукровий завод-2</v>
          </cell>
          <cell r="P1077">
            <v>0</v>
          </cell>
          <cell r="R1077" t="e">
            <v>#N/A</v>
          </cell>
          <cell r="S1077" t="e">
            <v>#N/A</v>
          </cell>
        </row>
        <row r="1078">
          <cell r="D1078" t="str">
            <v>Бурштин 110/35/10 кВ</v>
          </cell>
          <cell r="G1078" t="str">
            <v>ЗШГ-2</v>
          </cell>
          <cell r="P1078">
            <v>1</v>
          </cell>
          <cell r="R1078" t="str">
            <v>Бовшів (Промислова)</v>
          </cell>
          <cell r="S1078" t="e">
            <v>#N/A</v>
          </cell>
        </row>
        <row r="1079">
          <cell r="D1079" t="str">
            <v>Бурштин 110/35/10 кВ</v>
          </cell>
          <cell r="G1079" t="str">
            <v>Вокзал</v>
          </cell>
          <cell r="P1079">
            <v>0</v>
          </cell>
          <cell r="R1079" t="e">
            <v>#N/A</v>
          </cell>
          <cell r="S1079" t="e">
            <v>#N/A</v>
          </cell>
        </row>
        <row r="1080">
          <cell r="D1080" t="str">
            <v>Галич 110/35/10 кВ</v>
          </cell>
          <cell r="G1080" t="str">
            <v>СЕС Залуква-1</v>
          </cell>
          <cell r="P1080">
            <v>1</v>
          </cell>
          <cell r="R1080" t="str">
            <v>Залуква (В.Стуса)</v>
          </cell>
          <cell r="S1080" t="e">
            <v>#N/A</v>
          </cell>
        </row>
        <row r="1081">
          <cell r="D1081" t="str">
            <v>Галич 110/35/10 кВ</v>
          </cell>
          <cell r="G1081" t="str">
            <v>РЕМ</v>
          </cell>
          <cell r="P1081">
            <v>2</v>
          </cell>
          <cell r="R1081" t="str">
            <v>Галич</v>
          </cell>
          <cell r="S1081" t="e">
            <v>#N/A</v>
          </cell>
        </row>
        <row r="1082">
          <cell r="D1082" t="str">
            <v>Галич 110/35/10 кВ</v>
          </cell>
          <cell r="G1082" t="str">
            <v>Водозабір</v>
          </cell>
          <cell r="P1082">
            <v>67</v>
          </cell>
          <cell r="R1082" t="str">
            <v>Шевченкове (Молодіжна, Музейна, Т.Шевченка)</v>
          </cell>
          <cell r="S1082" t="e">
            <v>#N/A</v>
          </cell>
        </row>
        <row r="1083">
          <cell r="D1083" t="str">
            <v>Галич 110/35/10 кВ</v>
          </cell>
          <cell r="G1083" t="str">
            <v>СЕС Шевченкове-1</v>
          </cell>
          <cell r="P1083">
            <v>1</v>
          </cell>
          <cell r="R1083" t="str">
            <v>Шевченкове (Т.Шевченка)</v>
          </cell>
          <cell r="S1083" t="e">
            <v>#N/A</v>
          </cell>
        </row>
        <row r="1084">
          <cell r="D1084" t="str">
            <v>Галич 110/35/10 кВ</v>
          </cell>
          <cell r="G1084" t="str">
            <v>СЕС Шевченкове-2</v>
          </cell>
          <cell r="P1084">
            <v>1</v>
          </cell>
          <cell r="R1084" t="str">
            <v>Шевченкове (Т.Шевченка)</v>
          </cell>
          <cell r="S1084" t="e">
            <v>#N/A</v>
          </cell>
        </row>
        <row r="1085">
          <cell r="D1085" t="str">
            <v>Галич 110/35/10 кВ</v>
          </cell>
          <cell r="G1085" t="str">
            <v>СЕС Залуква-2</v>
          </cell>
          <cell r="P1085">
            <v>1</v>
          </cell>
          <cell r="R1085" t="str">
            <v>Залуква (В.Стуса)</v>
          </cell>
          <cell r="S1085" t="e">
            <v>#N/A</v>
          </cell>
        </row>
        <row r="1086">
          <cell r="D1086" t="str">
            <v>Дубівці 35/10 кВ</v>
          </cell>
          <cell r="G1086" t="str">
            <v>Кар'єр-1</v>
          </cell>
          <cell r="P1086">
            <v>1</v>
          </cell>
          <cell r="R1086" t="e">
            <v>#N/A</v>
          </cell>
          <cell r="S1086">
            <v>0</v>
          </cell>
        </row>
        <row r="1087">
          <cell r="D1087" t="str">
            <v>Дубівці 35/10 кВ</v>
          </cell>
          <cell r="G1087" t="str">
            <v>Кар'єр-2</v>
          </cell>
          <cell r="P1087">
            <v>0</v>
          </cell>
          <cell r="R1087" t="e">
            <v>#N/A</v>
          </cell>
          <cell r="S1087">
            <v>0</v>
          </cell>
        </row>
        <row r="1088">
          <cell r="D1088" t="str">
            <v>Конюшки 35/10 кВ</v>
          </cell>
          <cell r="G1088" t="str">
            <v>СЕС Конюшки</v>
          </cell>
          <cell r="P1088">
            <v>3</v>
          </cell>
          <cell r="R1088" t="str">
            <v>Конюшки (Галицька)</v>
          </cell>
          <cell r="S1088" t="e">
            <v>#N/A</v>
          </cell>
        </row>
        <row r="1089">
          <cell r="D1089" t="str">
            <v>Мехпреси 35/10 кВ</v>
          </cell>
          <cell r="G1089" t="str">
            <v>Сушзавод</v>
          </cell>
          <cell r="P1089">
            <v>1</v>
          </cell>
          <cell r="R1089" t="e">
            <v>#N/A</v>
          </cell>
          <cell r="S1089">
            <v>0</v>
          </cell>
        </row>
        <row r="1090">
          <cell r="D1090" t="str">
            <v>Мехпреси 35/10 кВ</v>
          </cell>
          <cell r="G1090" t="str">
            <v>Пождепо</v>
          </cell>
          <cell r="P1090">
            <v>49</v>
          </cell>
          <cell r="R1090" t="str">
            <v>Галич (А.Шептицького, В.Винниченка, Д.Галицького, Н.Вівчаренко, Т.Шевченка)</v>
          </cell>
          <cell r="S1090" t="str">
            <v>Населення, лікарня, очисні споруди</v>
          </cell>
        </row>
        <row r="1091">
          <cell r="D1091" t="str">
            <v>Мехпреси 35/10 кВ</v>
          </cell>
          <cell r="G1091" t="str">
            <v>СЕС ГалСан-1</v>
          </cell>
          <cell r="P1091">
            <v>1</v>
          </cell>
          <cell r="R1091" t="str">
            <v>Галич (Д.Вітовського)</v>
          </cell>
          <cell r="S1091" t="e">
            <v>#N/A</v>
          </cell>
        </row>
        <row r="1092">
          <cell r="D1092" t="str">
            <v>Мехпреси 35/10 кВ</v>
          </cell>
          <cell r="G1092" t="str">
            <v>ГМЗ КТП-2</v>
          </cell>
          <cell r="P1092">
            <v>0</v>
          </cell>
          <cell r="R1092" t="e">
            <v>#N/A</v>
          </cell>
          <cell r="S1092" t="e">
            <v>#N/A</v>
          </cell>
        </row>
        <row r="1093">
          <cell r="D1093" t="str">
            <v>Мехпреси 35/10 кВ</v>
          </cell>
          <cell r="G1093" t="str">
            <v>СЕС ГалСан-2</v>
          </cell>
          <cell r="P1093">
            <v>1</v>
          </cell>
          <cell r="R1093" t="str">
            <v>Галич (Д.Вітовського)</v>
          </cell>
          <cell r="S1093" t="e">
            <v>#N/A</v>
          </cell>
        </row>
        <row r="1094">
          <cell r="D1094" t="str">
            <v>Мехпреси 35/10 кВ</v>
          </cell>
          <cell r="G1094" t="str">
            <v>ГМЗ КТП-1</v>
          </cell>
          <cell r="P1094">
            <v>1</v>
          </cell>
          <cell r="R1094" t="str">
            <v>Галич (Д.Вітовського)</v>
          </cell>
          <cell r="S1094" t="e">
            <v>#N/A</v>
          </cell>
        </row>
        <row r="1095">
          <cell r="D1095" t="str">
            <v>Рогатин 110/35/10 кВ</v>
          </cell>
          <cell r="G1095" t="str">
            <v>Зв'язок-1</v>
          </cell>
          <cell r="P1095">
            <v>5</v>
          </cell>
          <cell r="R1095" t="str">
            <v>Рогатин (І.Мухи)</v>
          </cell>
          <cell r="S1095" t="e">
            <v>#N/A</v>
          </cell>
        </row>
        <row r="1096">
          <cell r="D1096" t="str">
            <v>Рогатин 110/35/10 кВ</v>
          </cell>
          <cell r="G1096" t="str">
            <v>Лікарня</v>
          </cell>
          <cell r="P1096">
            <v>1256</v>
          </cell>
          <cell r="R1096" t="str">
            <v>Рогатин (Б.Кудрика, В.Чорновола, Валова, Галицька, Грицая, Д.Галицького, Є.Коновальця, Завода, І.Крип'якевича, І.Франка, Крушельницького, Л.Українки, Липова, М.Грушевського, М.Драгоманова, М.Коцюбинського, М.Угрин-Безгрішного, М.Шашкевича, Надрічна, Незалежності, Нова, П.Мирного, Пасічна, Ринок, Роксолани, С.Яричевського, Старомлинська, Фортечна)</v>
          </cell>
          <cell r="S1096" t="str">
            <v>Населення, школа-інтернат, лікарня</v>
          </cell>
        </row>
        <row r="1097">
          <cell r="D1097" t="str">
            <v>Будилів 35/10 кВ</v>
          </cell>
          <cell r="G1097" t="str">
            <v>Водозабір</v>
          </cell>
          <cell r="P1097">
            <v>10</v>
          </cell>
          <cell r="R1097" t="str">
            <v>Снятин (Микулинська, Стариця-Панський Луг)</v>
          </cell>
          <cell r="S1097" t="e">
            <v>#N/A</v>
          </cell>
        </row>
        <row r="1098">
          <cell r="D1098" t="str">
            <v>Будилів 35/10 кВ</v>
          </cell>
          <cell r="G1098" t="str">
            <v>Вокзал</v>
          </cell>
          <cell r="P1098">
            <v>0</v>
          </cell>
          <cell r="R1098" t="e">
            <v>#N/A</v>
          </cell>
          <cell r="S1098" t="e">
            <v>#N/A</v>
          </cell>
        </row>
        <row r="1099">
          <cell r="D1099" t="str">
            <v>Будилів 35/10 кВ</v>
          </cell>
          <cell r="G1099" t="str">
            <v>Сонячна</v>
          </cell>
          <cell r="P1099">
            <v>0</v>
          </cell>
          <cell r="R1099" t="e">
            <v>#N/A</v>
          </cell>
          <cell r="S1099" t="e">
            <v>#N/A</v>
          </cell>
        </row>
        <row r="1100">
          <cell r="D1100" t="str">
            <v>Вербівці 35/10 кВ</v>
          </cell>
          <cell r="G1100" t="str">
            <v>СЕС Вербівці-1</v>
          </cell>
          <cell r="P1100">
            <v>1</v>
          </cell>
          <cell r="R1100" t="str">
            <v>Торговиця (Городенківська ОТГ) (Т.Шевченка)</v>
          </cell>
          <cell r="S1100" t="e">
            <v>#N/A</v>
          </cell>
        </row>
        <row r="1101">
          <cell r="D1101" t="str">
            <v>Вербівці 35/10 кВ</v>
          </cell>
          <cell r="G1101" t="str">
            <v>СЕС Вербівці-2</v>
          </cell>
          <cell r="P1101">
            <v>1</v>
          </cell>
          <cell r="R1101" t="str">
            <v>Торговиця (Городенківська ОТГ) (Т.Шевченка)</v>
          </cell>
          <cell r="S1101" t="e">
            <v>#N/A</v>
          </cell>
        </row>
        <row r="1102">
          <cell r="D1102" t="str">
            <v>Городенка 110/35/10 кВ</v>
          </cell>
          <cell r="G1102" t="str">
            <v>РЕМ</v>
          </cell>
          <cell r="P1102">
            <v>7</v>
          </cell>
          <cell r="R1102" t="str">
            <v>Городенка (Слави Стецько)</v>
          </cell>
          <cell r="S1102" t="e">
            <v>#N/A</v>
          </cell>
        </row>
        <row r="1103">
          <cell r="D1103" t="str">
            <v>Городенка 110/35/10 кВ</v>
          </cell>
          <cell r="G1103" t="str">
            <v>СЕС Городенка-2</v>
          </cell>
          <cell r="P1103">
            <v>1</v>
          </cell>
          <cell r="R1103" t="str">
            <v>Городенка (В.Винниченка)</v>
          </cell>
          <cell r="S1103" t="e">
            <v>#N/A</v>
          </cell>
        </row>
        <row r="1104">
          <cell r="D1104" t="str">
            <v>Джурів 35/10 кВ</v>
          </cell>
          <cell r="G1104" t="str">
            <v>Солар-1</v>
          </cell>
          <cell r="P1104">
            <v>1</v>
          </cell>
          <cell r="R1104" t="str">
            <v>Попельники (Праві помірки)</v>
          </cell>
          <cell r="S1104" t="str">
            <v>Населення</v>
          </cell>
        </row>
        <row r="1105">
          <cell r="D1105" t="str">
            <v>Джурів 35/10 кВ</v>
          </cell>
          <cell r="G1105" t="str">
            <v>Солар-2</v>
          </cell>
          <cell r="P1105">
            <v>1</v>
          </cell>
          <cell r="R1105" t="str">
            <v>Попельники (Праві помірки)</v>
          </cell>
          <cell r="S1105" t="str">
            <v>Населення</v>
          </cell>
        </row>
        <row r="1106">
          <cell r="D1106" t="str">
            <v>Заболотів 110/10 кВ</v>
          </cell>
          <cell r="G1106" t="str">
            <v>Кирнички-1</v>
          </cell>
          <cell r="P1106" t="str">
            <v/>
          </cell>
          <cell r="R1106" t="e">
            <v>#N/A</v>
          </cell>
          <cell r="S1106">
            <v>0</v>
          </cell>
        </row>
        <row r="1107">
          <cell r="D1107" t="str">
            <v>Ісаків 35/10 кВ</v>
          </cell>
          <cell r="G1107" t="str">
            <v>СЕС Файн-ЕЛ-1</v>
          </cell>
          <cell r="P1107">
            <v>1</v>
          </cell>
          <cell r="R1107" t="str">
            <v>Ісаків (Калюжки)</v>
          </cell>
          <cell r="S1107" t="e">
            <v>#N/A</v>
          </cell>
        </row>
        <row r="1108">
          <cell r="D1108" t="str">
            <v>Ісаків 35/10 кВ</v>
          </cell>
          <cell r="G1108" t="str">
            <v>СЕС Файн-ЕЛ-2</v>
          </cell>
          <cell r="P1108">
            <v>1</v>
          </cell>
          <cell r="R1108" t="str">
            <v>Ісаків (Калюжки)</v>
          </cell>
          <cell r="S1108" t="e">
            <v>#N/A</v>
          </cell>
        </row>
        <row r="1109">
          <cell r="D1109" t="str">
            <v>Нижнів 35/10 кВ</v>
          </cell>
          <cell r="G1109" t="str">
            <v>СЕС Нижнівська брама</v>
          </cell>
          <cell r="P1109">
            <v>1</v>
          </cell>
          <cell r="R1109" t="str">
            <v>Нижнів (В.Стефаника)</v>
          </cell>
          <cell r="S1109" t="e">
            <v>#N/A</v>
          </cell>
        </row>
        <row r="1110">
          <cell r="D1110" t="str">
            <v>Обертин 35/10 кВ</v>
          </cell>
          <cell r="G1110" t="str">
            <v>СЕС Обертин-1</v>
          </cell>
          <cell r="P1110">
            <v>1</v>
          </cell>
          <cell r="R1110" t="str">
            <v>Обертин (Погиблиця)</v>
          </cell>
          <cell r="S1110" t="e">
            <v>#N/A</v>
          </cell>
        </row>
        <row r="1111">
          <cell r="D1111" t="str">
            <v>Обертин 35/10 кВ</v>
          </cell>
          <cell r="G1111" t="str">
            <v>СЕС Обертин-2</v>
          </cell>
          <cell r="P1111">
            <v>1</v>
          </cell>
          <cell r="R1111" t="str">
            <v>Обертин (Погиблиця)</v>
          </cell>
          <cell r="S1111" t="e">
            <v>#N/A</v>
          </cell>
        </row>
        <row r="1112">
          <cell r="D1112" t="str">
            <v>Озеряни 35/10 кВ</v>
          </cell>
          <cell r="G1112" t="str">
            <v>СЕС Озеряни</v>
          </cell>
          <cell r="P1112">
            <v>1</v>
          </cell>
          <cell r="R1112" t="str">
            <v>Озеряни (Олешанська ОТГ) (Хотимирська)</v>
          </cell>
          <cell r="S1112" t="e">
            <v>#N/A</v>
          </cell>
        </row>
        <row r="1113">
          <cell r="D1113" t="str">
            <v>Поточище 35/10 кВ</v>
          </cell>
          <cell r="G1113" t="str">
            <v>Кар'єр</v>
          </cell>
          <cell r="P1113">
            <v>121</v>
          </cell>
          <cell r="R1113" t="str">
            <v>Поточище (Голова, Т.Шевченка), Пробабин (Вишнева, Л.Бачинського, Л.Українки, М.Грушевського, Незалежності), Серафинці (Юрківка), Стрільче (Горішня, Українська)</v>
          </cell>
          <cell r="S1113" t="str">
            <v>Населення</v>
          </cell>
        </row>
        <row r="1114">
          <cell r="D1114" t="str">
            <v>Снятин 110/35/10 кВ</v>
          </cell>
          <cell r="G1114" t="str">
            <v>Хлібзавод</v>
          </cell>
          <cell r="P1114">
            <v>6</v>
          </cell>
          <cell r="R1114" t="str">
            <v>Снятин (М.Гоголя)</v>
          </cell>
          <cell r="S1114" t="str">
            <v>Лікарня, телерадіокомпанія, ТЦК та СП, пекарня, база РЕМ</v>
          </cell>
        </row>
        <row r="1115">
          <cell r="D1115" t="str">
            <v>Тлумач 110/35/10 кВ</v>
          </cell>
          <cell r="G1115" t="str">
            <v>Склоресурс</v>
          </cell>
          <cell r="P1115" t="str">
            <v/>
          </cell>
          <cell r="R1115" t="e">
            <v>#N/A</v>
          </cell>
          <cell r="S1115" t="e">
            <v>#N/A</v>
          </cell>
        </row>
        <row r="1116">
          <cell r="D1116" t="str">
            <v>Тлумач 110/35/10 кВ</v>
          </cell>
          <cell r="G1116" t="str">
            <v>Лікарня</v>
          </cell>
          <cell r="P1116">
            <v>68</v>
          </cell>
          <cell r="R1116" t="str">
            <v>Тлумач (Героїв України, Д.Яворницького, Заболотного, Колійова, Промислова)</v>
          </cell>
          <cell r="S1116" t="str">
            <v>Населення, ТЦК та СП, районна лікарня</v>
          </cell>
        </row>
        <row r="1117">
          <cell r="D1117" t="str">
            <v>ТП-ГЕС 35/10 кВ</v>
          </cell>
          <cell r="G1117" t="str">
            <v>Очисні споруди</v>
          </cell>
          <cell r="P1117">
            <v>2</v>
          </cell>
          <cell r="R1117" t="str">
            <v>Снятин (Т.Шевченка)</v>
          </cell>
          <cell r="S1117" t="e">
            <v>#N/A</v>
          </cell>
        </row>
        <row r="1118">
          <cell r="D1118" t="str">
            <v>ТП-ГЕС 35/10 кВ</v>
          </cell>
          <cell r="G1118" t="str">
            <v>РП-10кВ ГЕС</v>
          </cell>
          <cell r="P1118">
            <v>1</v>
          </cell>
          <cell r="R1118" t="str">
            <v>Снятин (І.Андрусяка)</v>
          </cell>
          <cell r="S1118" t="e">
            <v>#N/A</v>
          </cell>
        </row>
        <row r="1119">
          <cell r="D1119" t="str">
            <v>Трофанівка 35/10 кВ</v>
          </cell>
          <cell r="G1119" t="str">
            <v>СЕС Трофанівка</v>
          </cell>
          <cell r="P1119">
            <v>1</v>
          </cell>
          <cell r="R1119" t="str">
            <v>Трофанівка</v>
          </cell>
          <cell r="S1119" t="str">
            <v>СЕС</v>
          </cell>
        </row>
        <row r="1120">
          <cell r="D1120" t="str">
            <v>Чернелиця 35/10 кВ</v>
          </cell>
          <cell r="G1120" t="str">
            <v>СЕС-1</v>
          </cell>
          <cell r="P1120">
            <v>1</v>
          </cell>
          <cell r="R1120" t="str">
            <v>Чернелиця (Селянська)</v>
          </cell>
          <cell r="S1120" t="e">
            <v>#N/A</v>
          </cell>
        </row>
        <row r="1121">
          <cell r="D1121" t="str">
            <v>Чернелиця 35/10 кВ</v>
          </cell>
          <cell r="G1121" t="str">
            <v>СЕС-2</v>
          </cell>
          <cell r="P1121">
            <v>1</v>
          </cell>
          <cell r="R1121" t="str">
            <v>Чернелиця (Селянська)</v>
          </cell>
          <cell r="S1121" t="e">
            <v>#N/A</v>
          </cell>
        </row>
        <row r="1122">
          <cell r="D1122" t="str">
            <v>Шевченково 35/10 кВ</v>
          </cell>
          <cell r="G1122" t="str">
            <v>CЕC-1</v>
          </cell>
          <cell r="P1122">
            <v>1</v>
          </cell>
          <cell r="R1122" t="str">
            <v>Ганьківці</v>
          </cell>
          <cell r="S1122" t="e">
            <v>#N/A</v>
          </cell>
        </row>
        <row r="1123">
          <cell r="D1123" t="str">
            <v>Шевченково 35/10 кВ</v>
          </cell>
          <cell r="G1123" t="str">
            <v>CЕС-2</v>
          </cell>
          <cell r="P1123">
            <v>1</v>
          </cell>
          <cell r="R1123" t="str">
            <v>Ганьківці</v>
          </cell>
          <cell r="S1123" t="e">
            <v>#N/A</v>
          </cell>
        </row>
        <row r="1124">
          <cell r="D1124" t="str">
            <v>Автоливмаш 110/10 кВ</v>
          </cell>
          <cell r="G1124" t="str">
            <v>СЕС Енсоль-1</v>
          </cell>
          <cell r="P1124">
            <v>0</v>
          </cell>
          <cell r="R1124" t="e">
            <v>#N/A</v>
          </cell>
          <cell r="S1124" t="e">
            <v>#N/A</v>
          </cell>
        </row>
        <row r="1125">
          <cell r="D1125" t="str">
            <v>Автоливмаш 110/10 кВ</v>
          </cell>
          <cell r="G1125" t="str">
            <v>Водоканал-2</v>
          </cell>
          <cell r="P1125">
            <v>4</v>
          </cell>
          <cell r="R1125" t="str">
            <v>Черніїв (Клітки), Черніїв (О.Довбуша)</v>
          </cell>
          <cell r="S1125" t="e">
            <v>#N/A</v>
          </cell>
        </row>
        <row r="1126">
          <cell r="D1126" t="str">
            <v>Автоливмаш 110/10 кВ</v>
          </cell>
          <cell r="G1126" t="str">
            <v>СЕС Геліос-5</v>
          </cell>
          <cell r="P1126">
            <v>1</v>
          </cell>
          <cell r="R1126" t="str">
            <v>Хриплин (Малі Лази)</v>
          </cell>
          <cell r="S1126" t="e">
            <v>#N/A</v>
          </cell>
        </row>
        <row r="1127">
          <cell r="D1127" t="str">
            <v>Автоливмаш 110/10 кВ</v>
          </cell>
          <cell r="G1127" t="str">
            <v>Завод Мехпресів-1</v>
          </cell>
          <cell r="P1127">
            <v>1</v>
          </cell>
          <cell r="R1127" t="str">
            <v>Хриплин (Автоливмашівська)</v>
          </cell>
          <cell r="S1127" t="e">
            <v>#N/A</v>
          </cell>
        </row>
        <row r="1128">
          <cell r="D1128" t="str">
            <v>Автоливмаш 110/10 кВ</v>
          </cell>
          <cell r="G1128" t="str">
            <v>Завод КПД-1</v>
          </cell>
          <cell r="P1128">
            <v>0</v>
          </cell>
          <cell r="R1128" t="e">
            <v>#N/A</v>
          </cell>
          <cell r="S1128" t="e">
            <v>#N/A</v>
          </cell>
        </row>
        <row r="1129">
          <cell r="D1129" t="str">
            <v>Автоливмаш 110/10 кВ</v>
          </cell>
          <cell r="G1129" t="str">
            <v>СЕС Геліос-4</v>
          </cell>
          <cell r="P1129">
            <v>0</v>
          </cell>
          <cell r="R1129" t="e">
            <v>#N/A</v>
          </cell>
          <cell r="S1129" t="e">
            <v>#N/A</v>
          </cell>
        </row>
        <row r="1130">
          <cell r="D1130" t="str">
            <v>Автоливмаш 110/10 кВ</v>
          </cell>
          <cell r="G1130" t="str">
            <v>Насосна-1</v>
          </cell>
          <cell r="P1130">
            <v>3</v>
          </cell>
          <cell r="R1130" t="str">
            <v>Хриплин, Черніїв</v>
          </cell>
          <cell r="S1130" t="e">
            <v>#N/A</v>
          </cell>
        </row>
        <row r="1131">
          <cell r="D1131" t="str">
            <v>Автоливмаш 110/10 кВ</v>
          </cell>
          <cell r="G1131" t="str">
            <v>З/д станція Хриплин-1</v>
          </cell>
          <cell r="P1131">
            <v>1</v>
          </cell>
          <cell r="R1131" t="e">
            <v>#N/A</v>
          </cell>
          <cell r="S1131" t="e">
            <v>#N/A</v>
          </cell>
        </row>
        <row r="1132">
          <cell r="D1132" t="str">
            <v>Автоливмаш 110/10 кВ</v>
          </cell>
          <cell r="G1132" t="str">
            <v>ТП-24-180</v>
          </cell>
          <cell r="P1132">
            <v>2</v>
          </cell>
          <cell r="R1132" t="str">
            <v>Хриплин (Тисменицька)</v>
          </cell>
          <cell r="S1132" t="e">
            <v>#N/A</v>
          </cell>
        </row>
        <row r="1133">
          <cell r="D1133" t="str">
            <v>Автоливмаш 110/10 кВ</v>
          </cell>
          <cell r="G1133" t="str">
            <v>Завод Мехпресів-2</v>
          </cell>
          <cell r="P1133">
            <v>1</v>
          </cell>
          <cell r="R1133" t="str">
            <v>Хриплин (Автоливмашівська)</v>
          </cell>
          <cell r="S1133" t="e">
            <v>#N/A</v>
          </cell>
        </row>
        <row r="1134">
          <cell r="D1134" t="str">
            <v>Автоливмаш 110/10 кВ</v>
          </cell>
          <cell r="G1134" t="str">
            <v>Завод КПД-2</v>
          </cell>
          <cell r="P1134">
            <v>1</v>
          </cell>
          <cell r="R1134" t="str">
            <v>Івано-Франківськ (Юності)</v>
          </cell>
          <cell r="S1134" t="e">
            <v>#N/A</v>
          </cell>
        </row>
        <row r="1135">
          <cell r="D1135" t="str">
            <v>Автоливмаш 110/10 кВ</v>
          </cell>
          <cell r="G1135" t="str">
            <v>СЕС Геліос-2</v>
          </cell>
          <cell r="P1135">
            <v>0</v>
          </cell>
          <cell r="R1135" t="e">
            <v>#N/A</v>
          </cell>
          <cell r="S1135" t="e">
            <v>#N/A</v>
          </cell>
        </row>
        <row r="1136">
          <cell r="D1136" t="str">
            <v>Автоливмаш 110/10 кВ</v>
          </cell>
          <cell r="G1136" t="str">
            <v>Автоливмаш-3</v>
          </cell>
          <cell r="P1136">
            <v>1</v>
          </cell>
          <cell r="R1136" t="e">
            <v>#N/A</v>
          </cell>
          <cell r="S1136" t="e">
            <v>#N/A</v>
          </cell>
        </row>
        <row r="1137">
          <cell r="D1137" t="str">
            <v>Автоливмаш 110/10 кВ</v>
          </cell>
          <cell r="G1137" t="str">
            <v>Насосна-2</v>
          </cell>
          <cell r="P1137">
            <v>1</v>
          </cell>
          <cell r="R1137" t="str">
            <v>Хриплин</v>
          </cell>
          <cell r="S1137" t="e">
            <v>#N/A</v>
          </cell>
        </row>
        <row r="1138">
          <cell r="D1138" t="str">
            <v>Автоливмаш 110/10 кВ</v>
          </cell>
          <cell r="G1138" t="str">
            <v>З/д станція Хриплин-2</v>
          </cell>
          <cell r="P1138">
            <v>0</v>
          </cell>
          <cell r="R1138" t="e">
            <v>#N/A</v>
          </cell>
          <cell r="S1138" t="e">
            <v>#N/A</v>
          </cell>
        </row>
        <row r="1139">
          <cell r="D1139" t="str">
            <v>Автоливмаш 110/10 кВ</v>
          </cell>
          <cell r="G1139" t="str">
            <v>СЕС Геліос-1</v>
          </cell>
          <cell r="P1139">
            <v>0</v>
          </cell>
          <cell r="R1139" t="e">
            <v>#N/A</v>
          </cell>
          <cell r="S1139" t="e">
            <v>#N/A</v>
          </cell>
        </row>
        <row r="1140">
          <cell r="D1140" t="str">
            <v>Автоливмаш 110/10 кВ</v>
          </cell>
          <cell r="G1140" t="str">
            <v>ВАТ "Енергетик"</v>
          </cell>
          <cell r="P1140">
            <v>1</v>
          </cell>
          <cell r="R1140" t="str">
            <v>Івано-Франківськ (Юності)</v>
          </cell>
          <cell r="S1140" t="e">
            <v>#N/A</v>
          </cell>
        </row>
        <row r="1141">
          <cell r="D1141" t="str">
            <v>Автоливмаш 110/10 кВ</v>
          </cell>
          <cell r="G1141" t="str">
            <v>СЕС Енсоль-2</v>
          </cell>
          <cell r="P1141">
            <v>0</v>
          </cell>
          <cell r="R1141" t="e">
            <v>#N/A</v>
          </cell>
          <cell r="S1141" t="e">
            <v>#N/A</v>
          </cell>
        </row>
        <row r="1142">
          <cell r="D1142" t="str">
            <v>Автоливмаш 110/10 кВ</v>
          </cell>
          <cell r="G1142" t="str">
            <v>РП-24-11-2</v>
          </cell>
          <cell r="P1142">
            <v>0</v>
          </cell>
          <cell r="R1142" t="e">
            <v>#N/A</v>
          </cell>
          <cell r="S1142" t="e">
            <v>#N/A</v>
          </cell>
        </row>
        <row r="1143">
          <cell r="D1143" t="str">
            <v>Автоливмаш 110/10 кВ</v>
          </cell>
          <cell r="G1143" t="str">
            <v>ТП-24-439 Армалит</v>
          </cell>
          <cell r="P1143">
            <v>1</v>
          </cell>
          <cell r="R1143" t="str">
            <v>Хриплин (Тисменицька)</v>
          </cell>
          <cell r="S1143" t="str">
            <v>Малі підприємства, військові об'єкти</v>
          </cell>
        </row>
        <row r="1144">
          <cell r="D1144" t="str">
            <v>Автоливмаш 110/10 кВ</v>
          </cell>
          <cell r="G1144" t="str">
            <v>ТП-24-604</v>
          </cell>
          <cell r="P1144">
            <v>1</v>
          </cell>
          <cell r="R1144" t="str">
            <v>Хриплин (Тисменицька)</v>
          </cell>
          <cell r="S1144" t="e">
            <v>#N/A</v>
          </cell>
        </row>
        <row r="1145">
          <cell r="D1145" t="str">
            <v>Автоливмаш 110/10 кВ</v>
          </cell>
          <cell r="G1145" t="str">
            <v>Нафтобаза КТП-24-386</v>
          </cell>
          <cell r="P1145">
            <v>0</v>
          </cell>
          <cell r="R1145" t="e">
            <v>#N/A</v>
          </cell>
          <cell r="S1145" t="e">
            <v>#N/A</v>
          </cell>
        </row>
        <row r="1146">
          <cell r="D1146" t="str">
            <v>Автоливмаш 110/10 кВ</v>
          </cell>
          <cell r="G1146" t="str">
            <v>СЕС Геліос-3</v>
          </cell>
          <cell r="P1146">
            <v>0</v>
          </cell>
          <cell r="R1146" t="e">
            <v>#N/A</v>
          </cell>
          <cell r="S1146" t="e">
            <v>#N/A</v>
          </cell>
        </row>
        <row r="1147">
          <cell r="D1147" t="str">
            <v>Арматурний 110/10/6 кВ</v>
          </cell>
          <cell r="G1147" t="str">
            <v>Аеропорт</v>
          </cell>
          <cell r="P1147">
            <v>1</v>
          </cell>
          <cell r="R1147" t="str">
            <v>Івано-Франківськ (Є.Коновальця)</v>
          </cell>
          <cell r="S1147" t="e">
            <v>#N/A</v>
          </cell>
        </row>
        <row r="1148">
          <cell r="D1148" t="str">
            <v>Арматурний 110/10/6 кВ</v>
          </cell>
          <cell r="G1148" t="str">
            <v>РП-1А</v>
          </cell>
          <cell r="P1148">
            <v>4</v>
          </cell>
          <cell r="R1148" t="str">
            <v>Івано-Франківськ (Є.Коновальця)</v>
          </cell>
          <cell r="S1148" t="e">
            <v>#N/A</v>
          </cell>
        </row>
        <row r="1149">
          <cell r="D1149" t="str">
            <v>Арматурний 110/10/6 кВ</v>
          </cell>
          <cell r="G1149" t="str">
            <v>КТП-11</v>
          </cell>
          <cell r="P1149">
            <v>0</v>
          </cell>
          <cell r="R1149" t="e">
            <v>#N/A</v>
          </cell>
          <cell r="S1149" t="e">
            <v>#N/A</v>
          </cell>
        </row>
        <row r="1150">
          <cell r="D1150" t="str">
            <v>Арматурний 110/10/6 кВ</v>
          </cell>
          <cell r="G1150" t="str">
            <v>КТП-12</v>
          </cell>
          <cell r="P1150">
            <v>0</v>
          </cell>
          <cell r="R1150" t="e">
            <v>#N/A</v>
          </cell>
          <cell r="S1150" t="e">
            <v>#N/A</v>
          </cell>
        </row>
        <row r="1151">
          <cell r="D1151" t="str">
            <v>Арматурний 110/10/6 кВ</v>
          </cell>
          <cell r="G1151" t="str">
            <v>Насосна-1</v>
          </cell>
          <cell r="P1151">
            <v>0</v>
          </cell>
          <cell r="R1151" t="e">
            <v>#N/A</v>
          </cell>
          <cell r="S1151" t="e">
            <v>#N/A</v>
          </cell>
        </row>
        <row r="1152">
          <cell r="D1152" t="str">
            <v>Арматурний 110/10/6 кВ</v>
          </cell>
          <cell r="G1152" t="str">
            <v>Насосна-3</v>
          </cell>
          <cell r="P1152">
            <v>0</v>
          </cell>
          <cell r="R1152" t="e">
            <v>#N/A</v>
          </cell>
          <cell r="S1152" t="e">
            <v>#N/A</v>
          </cell>
        </row>
        <row r="1153">
          <cell r="D1153" t="str">
            <v>Арматурний 110/10/6 кВ</v>
          </cell>
          <cell r="G1153" t="str">
            <v>ТП-19-1</v>
          </cell>
          <cell r="P1153">
            <v>0</v>
          </cell>
          <cell r="R1153" t="e">
            <v>#N/A</v>
          </cell>
          <cell r="S1153" t="e">
            <v>#N/A</v>
          </cell>
        </row>
        <row r="1154">
          <cell r="D1154" t="str">
            <v>Арматурний 110/10/6 кВ</v>
          </cell>
          <cell r="G1154" t="str">
            <v>РП-2-1</v>
          </cell>
          <cell r="P1154">
            <v>0</v>
          </cell>
          <cell r="R1154" t="e">
            <v>#N/A</v>
          </cell>
          <cell r="S1154" t="e">
            <v>#N/A</v>
          </cell>
        </row>
        <row r="1155">
          <cell r="D1155" t="str">
            <v>Арматурний 110/10/6 кВ</v>
          </cell>
          <cell r="G1155" t="str">
            <v>PП-1Б</v>
          </cell>
          <cell r="P1155">
            <v>0</v>
          </cell>
          <cell r="R1155" t="e">
            <v>#N/A</v>
          </cell>
          <cell r="S1155" t="e">
            <v>#N/A</v>
          </cell>
        </row>
        <row r="1156">
          <cell r="D1156" t="str">
            <v>Арматурний 110/10/6 кВ</v>
          </cell>
          <cell r="G1156" t="str">
            <v>ТП-13</v>
          </cell>
          <cell r="P1156">
            <v>0</v>
          </cell>
          <cell r="R1156" t="e">
            <v>#N/A</v>
          </cell>
          <cell r="S1156" t="e">
            <v>#N/A</v>
          </cell>
        </row>
        <row r="1157">
          <cell r="D1157" t="str">
            <v>Арматурний 110/10/6 кВ</v>
          </cell>
          <cell r="G1157" t="str">
            <v>РП-В/Ч</v>
          </cell>
          <cell r="P1157">
            <v>1</v>
          </cell>
          <cell r="R1157" t="str">
            <v>Івано-Франківськ</v>
          </cell>
          <cell r="S1157" t="e">
            <v>#N/A</v>
          </cell>
        </row>
        <row r="1158">
          <cell r="D1158" t="str">
            <v>Арматурний 110/10/6 кВ</v>
          </cell>
          <cell r="G1158" t="str">
            <v>КТП-15</v>
          </cell>
          <cell r="P1158">
            <v>0</v>
          </cell>
          <cell r="R1158" t="e">
            <v>#N/A</v>
          </cell>
          <cell r="S1158" t="e">
            <v>#N/A</v>
          </cell>
        </row>
        <row r="1159">
          <cell r="D1159" t="str">
            <v>Арматурний 110/10/6 кВ</v>
          </cell>
          <cell r="G1159" t="str">
            <v>ТП-16</v>
          </cell>
          <cell r="P1159">
            <v>0</v>
          </cell>
          <cell r="R1159" t="e">
            <v>#N/A</v>
          </cell>
          <cell r="S1159" t="e">
            <v>#N/A</v>
          </cell>
        </row>
        <row r="1160">
          <cell r="D1160" t="str">
            <v>Арматурний 110/10/6 кВ</v>
          </cell>
          <cell r="G1160" t="str">
            <v>Насосна-2</v>
          </cell>
          <cell r="P1160">
            <v>1</v>
          </cell>
          <cell r="R1160" t="str">
            <v>Івано-Франківськ (Ботанічна ОПР)</v>
          </cell>
          <cell r="S1160" t="e">
            <v>#N/A</v>
          </cell>
        </row>
        <row r="1161">
          <cell r="D1161" t="str">
            <v>Арматурний 110/10/6 кВ</v>
          </cell>
          <cell r="G1161" t="str">
            <v>ТП-19-2</v>
          </cell>
          <cell r="P1161">
            <v>0</v>
          </cell>
          <cell r="R1161" t="e">
            <v>#N/A</v>
          </cell>
          <cell r="S1161" t="e">
            <v>#N/A</v>
          </cell>
        </row>
        <row r="1162">
          <cell r="D1162" t="str">
            <v>Арматурний 110/10/6 кВ</v>
          </cell>
          <cell r="G1162" t="str">
            <v>ТП-14</v>
          </cell>
          <cell r="P1162">
            <v>0</v>
          </cell>
          <cell r="R1162" t="e">
            <v>#N/A</v>
          </cell>
          <cell r="S1162" t="e">
            <v>#N/A</v>
          </cell>
        </row>
        <row r="1163">
          <cell r="D1163" t="str">
            <v>Арматурний 110/10/6 кВ</v>
          </cell>
          <cell r="G1163" t="str">
            <v>РП-2-2</v>
          </cell>
          <cell r="P1163">
            <v>4</v>
          </cell>
          <cell r="R1163" t="str">
            <v>Івано-Франківськ (Є.Коновальця)</v>
          </cell>
          <cell r="S1163" t="e">
            <v>#N/A</v>
          </cell>
        </row>
        <row r="1164">
          <cell r="D1164" t="str">
            <v>Арматурний 110/10/6 кВ</v>
          </cell>
          <cell r="G1164" t="str">
            <v>Насосна-4</v>
          </cell>
          <cell r="P1164">
            <v>0</v>
          </cell>
          <cell r="R1164" t="e">
            <v>#N/A</v>
          </cell>
          <cell r="S1164" t="e">
            <v>#N/A</v>
          </cell>
        </row>
        <row r="1165">
          <cell r="D1165" t="str">
            <v>Березівка 110/10 кВ</v>
          </cell>
          <cell r="G1165" t="str">
            <v>Сонячна-6</v>
          </cell>
          <cell r="P1165">
            <v>1</v>
          </cell>
          <cell r="R1165" t="str">
            <v>Черніїв</v>
          </cell>
          <cell r="S1165" t="e">
            <v>#N/A</v>
          </cell>
        </row>
        <row r="1166">
          <cell r="D1166" t="str">
            <v>Березівка 110/10 кВ</v>
          </cell>
          <cell r="G1166" t="str">
            <v>Сонячна-1</v>
          </cell>
          <cell r="P1166">
            <v>1</v>
          </cell>
          <cell r="R1166" t="str">
            <v>Радча (Тракторна)</v>
          </cell>
          <cell r="S1166" t="e">
            <v>#N/A</v>
          </cell>
        </row>
        <row r="1167">
          <cell r="D1167" t="str">
            <v>Березівка 110/10 кВ</v>
          </cell>
          <cell r="G1167" t="str">
            <v>Берегова</v>
          </cell>
          <cell r="P1167">
            <v>0</v>
          </cell>
          <cell r="R1167" t="e">
            <v>#N/A</v>
          </cell>
          <cell r="S1167" t="e">
            <v>#N/A</v>
          </cell>
        </row>
        <row r="1168">
          <cell r="D1168" t="str">
            <v>Березівка 110/10 кВ</v>
          </cell>
          <cell r="G1168" t="str">
            <v>Водоканал-1</v>
          </cell>
          <cell r="P1168">
            <v>1</v>
          </cell>
          <cell r="R1168" t="e">
            <v>#N/A</v>
          </cell>
          <cell r="S1168">
            <v>0</v>
          </cell>
        </row>
        <row r="1169">
          <cell r="D1169" t="str">
            <v>Березівка 110/10 кВ</v>
          </cell>
          <cell r="G1169" t="str">
            <v>Сонячна</v>
          </cell>
          <cell r="P1169">
            <v>2</v>
          </cell>
          <cell r="R1169" t="str">
            <v>Радча (Гора, Тракторна)</v>
          </cell>
          <cell r="S1169" t="e">
            <v>#N/A</v>
          </cell>
        </row>
        <row r="1170">
          <cell r="D1170" t="str">
            <v>Березівка 110/10 кВ</v>
          </cell>
          <cell r="G1170" t="str">
            <v>Сонячна-7</v>
          </cell>
          <cell r="P1170">
            <v>1</v>
          </cell>
          <cell r="R1170" t="str">
            <v>Черніїв (Об'їздна)</v>
          </cell>
          <cell r="S1170" t="e">
            <v>#N/A</v>
          </cell>
        </row>
        <row r="1171">
          <cell r="D1171" t="str">
            <v>Березівка 110/10 кВ</v>
          </cell>
          <cell r="G1171" t="str">
            <v>Водоканал-2</v>
          </cell>
          <cell r="P1171">
            <v>1</v>
          </cell>
          <cell r="R1171" t="e">
            <v>#N/A</v>
          </cell>
          <cell r="S1171">
            <v>0</v>
          </cell>
        </row>
        <row r="1172">
          <cell r="D1172" t="str">
            <v>Березівка 110/10 кВ</v>
          </cell>
          <cell r="G1172" t="str">
            <v>Сонячна-4</v>
          </cell>
          <cell r="P1172">
            <v>1</v>
          </cell>
          <cell r="R1172" t="str">
            <v>Радча (Тракторна)</v>
          </cell>
          <cell r="S1172" t="e">
            <v>#N/A</v>
          </cell>
        </row>
        <row r="1173">
          <cell r="D1173" t="str">
            <v>Березівка 110/10 кВ</v>
          </cell>
          <cell r="G1173" t="str">
            <v>Сонячна-3</v>
          </cell>
          <cell r="P1173">
            <v>1</v>
          </cell>
          <cell r="R1173" t="str">
            <v>Радча (Тракторна)</v>
          </cell>
          <cell r="S1173" t="e">
            <v>#N/A</v>
          </cell>
        </row>
        <row r="1174">
          <cell r="D1174" t="str">
            <v>Березівка 110/10 кВ</v>
          </cell>
          <cell r="G1174" t="str">
            <v>Сонячна-2</v>
          </cell>
          <cell r="P1174">
            <v>1</v>
          </cell>
          <cell r="R1174" t="str">
            <v>Радча (Тракторна)</v>
          </cell>
          <cell r="S1174" t="e">
            <v>#N/A</v>
          </cell>
        </row>
        <row r="1175">
          <cell r="D1175" t="str">
            <v>Березівка 110/10 кВ</v>
          </cell>
          <cell r="G1175" t="str">
            <v>Сонячна-5</v>
          </cell>
          <cell r="P1175">
            <v>1</v>
          </cell>
          <cell r="R1175" t="str">
            <v>Черніїв (Фальчі)</v>
          </cell>
          <cell r="S1175" t="e">
            <v>#N/A</v>
          </cell>
        </row>
        <row r="1176">
          <cell r="D1176" t="str">
            <v>Березівка 110/10 кВ</v>
          </cell>
          <cell r="G1176" t="str">
            <v>Сонячна-8</v>
          </cell>
          <cell r="P1176">
            <v>1</v>
          </cell>
          <cell r="R1176" t="str">
            <v>Черніїв (Об'їздна)</v>
          </cell>
          <cell r="S1176" t="e">
            <v>#N/A</v>
          </cell>
        </row>
        <row r="1177">
          <cell r="D1177" t="str">
            <v>Вовчинець 110/10 кВ</v>
          </cell>
          <cell r="G1177" t="str">
            <v>Котельня-1</v>
          </cell>
          <cell r="P1177">
            <v>2</v>
          </cell>
          <cell r="R1177" t="str">
            <v>Івано-Франківськ (Василя Симоненка)</v>
          </cell>
          <cell r="S1177" t="e">
            <v>#N/A</v>
          </cell>
        </row>
        <row r="1178">
          <cell r="D1178" t="str">
            <v>Вовчинець 110/10 кВ</v>
          </cell>
          <cell r="G1178" t="str">
            <v>ТП-24-66</v>
          </cell>
          <cell r="P1178">
            <v>0</v>
          </cell>
          <cell r="R1178" t="e">
            <v>#N/A</v>
          </cell>
          <cell r="S1178" t="e">
            <v>#N/A</v>
          </cell>
        </row>
        <row r="1179">
          <cell r="D1179" t="str">
            <v>Вовчинець 110/10 кВ</v>
          </cell>
          <cell r="G1179" t="str">
            <v>Вокзал</v>
          </cell>
          <cell r="P1179">
            <v>0</v>
          </cell>
          <cell r="R1179" t="e">
            <v>#N/A</v>
          </cell>
          <cell r="S1179" t="e">
            <v>#N/A</v>
          </cell>
        </row>
        <row r="1180">
          <cell r="D1180" t="str">
            <v>Вовчинець 110/10 кВ</v>
          </cell>
          <cell r="G1180" t="str">
            <v>Котельня-2</v>
          </cell>
          <cell r="P1180">
            <v>1</v>
          </cell>
          <cell r="R1180" t="str">
            <v>Івано-Франківськ (Василя Симоненка)</v>
          </cell>
          <cell r="S1180" t="e">
            <v>#N/A</v>
          </cell>
        </row>
        <row r="1181">
          <cell r="D1181" t="str">
            <v>Жовтень 35/10 кВ</v>
          </cell>
          <cell r="G1181" t="str">
            <v>СЕС Єзупіль</v>
          </cell>
          <cell r="P1181">
            <v>3</v>
          </cell>
          <cell r="R1181" t="str">
            <v>Єзупіль (С.Бандери)</v>
          </cell>
          <cell r="S1181" t="e">
            <v>#N/A</v>
          </cell>
        </row>
        <row r="1182">
          <cell r="D1182" t="str">
            <v>Загвіздя 110/10 кВ</v>
          </cell>
          <cell r="G1182" t="str">
            <v>РП-24-15-1</v>
          </cell>
          <cell r="P1182">
            <v>161</v>
          </cell>
          <cell r="R1182" t="str">
            <v>Івано-Франківськ (Виноградна КР, Галицька, Лозова, Ю.Федьковича)</v>
          </cell>
          <cell r="S1182" t="str">
            <v>Населення, малі підприємства</v>
          </cell>
        </row>
        <row r="1183">
          <cell r="D1183" t="str">
            <v>Загвіздя 110/10 кВ</v>
          </cell>
          <cell r="G1183" t="str">
            <v>Котельня</v>
          </cell>
          <cell r="P1183">
            <v>2</v>
          </cell>
          <cell r="R1183" t="str">
            <v>Івано-Франківськ (Ю.Федьковича)</v>
          </cell>
          <cell r="S1183" t="e">
            <v>#N/A</v>
          </cell>
        </row>
        <row r="1184">
          <cell r="D1184" t="str">
            <v>Загвіздя 110/10 кВ</v>
          </cell>
          <cell r="G1184" t="str">
            <v>СЕС Смарт Енерджі Груп</v>
          </cell>
          <cell r="P1184">
            <v>1</v>
          </cell>
          <cell r="R1184" t="str">
            <v>Угринів (Паркова)</v>
          </cell>
          <cell r="S1184" t="e">
            <v>#N/A</v>
          </cell>
        </row>
        <row r="1185">
          <cell r="D1185" t="str">
            <v>Зв'язок 35/10 кВ</v>
          </cell>
          <cell r="G1185" t="str">
            <v>ТП-24-107-1</v>
          </cell>
          <cell r="P1185">
            <v>0</v>
          </cell>
          <cell r="R1185" t="e">
            <v>#N/A</v>
          </cell>
          <cell r="S1185" t="e">
            <v>#N/A</v>
          </cell>
        </row>
        <row r="1186">
          <cell r="D1186" t="str">
            <v>Зв'язок 35/10 кВ</v>
          </cell>
          <cell r="G1186" t="str">
            <v>Т-3</v>
          </cell>
          <cell r="P1186">
            <v>2</v>
          </cell>
          <cell r="R1186" t="str">
            <v>Івано-Франківськ (Індустріальна)</v>
          </cell>
          <cell r="S1186" t="e">
            <v>#N/A</v>
          </cell>
        </row>
        <row r="1187">
          <cell r="D1187" t="str">
            <v>Зв'язок 35/10 кВ</v>
          </cell>
          <cell r="G1187" t="str">
            <v>Т-4</v>
          </cell>
          <cell r="P1187">
            <v>2</v>
          </cell>
          <cell r="R1187" t="str">
            <v>Івано-Франківськ (Індустріальна)</v>
          </cell>
          <cell r="S1187" t="e">
            <v>#N/A</v>
          </cell>
        </row>
        <row r="1188">
          <cell r="D1188" t="str">
            <v>Зв'язок 35/10 кВ</v>
          </cell>
          <cell r="G1188" t="str">
            <v>ТП-24-258</v>
          </cell>
          <cell r="P1188">
            <v>29</v>
          </cell>
          <cell r="R1188" t="str">
            <v>Івано-Франківськ (Незалежності, С.Бандери, Сірика, Шота Руставелі, Шухевичів)</v>
          </cell>
          <cell r="S1188" t="str">
            <v>Населення, малі підприєства, Ощадбанк</v>
          </cell>
        </row>
        <row r="1189">
          <cell r="D1189" t="str">
            <v>Зв'язок 35/10 кВ</v>
          </cell>
          <cell r="G1189" t="str">
            <v>Тягова-2</v>
          </cell>
          <cell r="P1189">
            <v>0</v>
          </cell>
          <cell r="R1189" t="e">
            <v>#N/A</v>
          </cell>
          <cell r="S1189" t="e">
            <v>#N/A</v>
          </cell>
        </row>
        <row r="1190">
          <cell r="D1190" t="str">
            <v>Івано-Франківськ 330/110/35/10 кВ</v>
          </cell>
          <cell r="G1190" t="str">
            <v>Водопровід</v>
          </cell>
          <cell r="P1190">
            <v>1</v>
          </cell>
          <cell r="R1190" t="str">
            <v>Черніїв</v>
          </cell>
          <cell r="S1190" t="e">
            <v>#N/A</v>
          </cell>
        </row>
        <row r="1191">
          <cell r="D1191" t="str">
            <v>Івано-Франківськ 330/110/35/10 кВ</v>
          </cell>
          <cell r="G1191" t="str">
            <v>Тягова-3</v>
          </cell>
          <cell r="P1191">
            <v>1</v>
          </cell>
          <cell r="R1191" t="str">
            <v>Микитинці (Зарічна)</v>
          </cell>
          <cell r="S1191" t="e">
            <v>#N/A</v>
          </cell>
        </row>
        <row r="1192">
          <cell r="D1192" t="str">
            <v>Івано-Франківськ 330/110/35/10 кВ</v>
          </cell>
          <cell r="G1192" t="str">
            <v>ТП-270-1</v>
          </cell>
          <cell r="P1192">
            <v>0</v>
          </cell>
          <cell r="R1192" t="e">
            <v>#N/A</v>
          </cell>
          <cell r="S1192" t="e">
            <v>#N/A</v>
          </cell>
        </row>
        <row r="1193">
          <cell r="D1193" t="str">
            <v>Івано-Франківськ 330/110/35/10 кВ</v>
          </cell>
          <cell r="G1193" t="str">
            <v>СТО-2</v>
          </cell>
          <cell r="P1193" t="str">
            <v/>
          </cell>
          <cell r="R1193" t="e">
            <v>#N/A</v>
          </cell>
          <cell r="S1193">
            <v>0</v>
          </cell>
        </row>
        <row r="1194">
          <cell r="D1194" t="str">
            <v>Івано-Франківськ 330/110/35/10 кВ</v>
          </cell>
          <cell r="G1194" t="str">
            <v>ТП-270-2</v>
          </cell>
          <cell r="P1194">
            <v>1</v>
          </cell>
          <cell r="R1194" t="str">
            <v>Микитинці (Юності)</v>
          </cell>
          <cell r="S1194" t="e">
            <v>#N/A</v>
          </cell>
        </row>
        <row r="1195">
          <cell r="D1195" t="str">
            <v>Крихівці 110/35/10 кВ</v>
          </cell>
          <cell r="G1195" t="str">
            <v>ТП-24-597</v>
          </cell>
          <cell r="P1195">
            <v>1</v>
          </cell>
          <cell r="R1195" t="str">
            <v>Крихівці (Кераміків)</v>
          </cell>
          <cell r="S1195" t="str">
            <v>Населення, військові об'єкти</v>
          </cell>
        </row>
        <row r="1196">
          <cell r="D1196" t="str">
            <v>Крихівці 110/35/10 кВ</v>
          </cell>
          <cell r="G1196" t="str">
            <v>Аеропорт</v>
          </cell>
          <cell r="P1196">
            <v>2</v>
          </cell>
          <cell r="R1196" t="str">
            <v>Івано-Франківськ (Є.Коновальця)</v>
          </cell>
          <cell r="S1196" t="e">
            <v>#N/A</v>
          </cell>
        </row>
        <row r="1197">
          <cell r="D1197" t="str">
            <v>Крихівці 110/35/10 кВ</v>
          </cell>
          <cell r="G1197" t="str">
            <v>ТП-24-445</v>
          </cell>
          <cell r="P1197">
            <v>1406</v>
          </cell>
          <cell r="R1197" t="str">
            <v>Івано-Франківськ (В.Чорновола, О.Довженка), Івано-Франківськ (В.Чорновола, Виноградна КР, І.Мазепи, О.Довженка), Крихівці (Кераміків, О.Довженка), Крихівці (Виноградна, О.Довженка)</v>
          </cell>
          <cell r="S1197" t="str">
            <v>Населення, малі підприємства, військові об'єкти</v>
          </cell>
        </row>
        <row r="1198">
          <cell r="D1198" t="str">
            <v>КСМ 35/10 кВ</v>
          </cell>
          <cell r="G1198" t="str">
            <v>КТП Кар'єра</v>
          </cell>
          <cell r="P1198">
            <v>0</v>
          </cell>
          <cell r="R1198" t="e">
            <v>#N/A</v>
          </cell>
          <cell r="S1198" t="e">
            <v>#N/A</v>
          </cell>
        </row>
        <row r="1199">
          <cell r="D1199" t="str">
            <v>Лисець 35/10 кВ</v>
          </cell>
          <cell r="G1199" t="str">
            <v>ТП-29-24</v>
          </cell>
          <cell r="P1199">
            <v>14</v>
          </cell>
          <cell r="R1199" t="str">
            <v>Лисець (Електрична, Енергетиків, Миру, Січових Стрільців)</v>
          </cell>
          <cell r="S1199" t="e">
            <v>#N/A</v>
          </cell>
        </row>
        <row r="1200">
          <cell r="D1200" t="str">
            <v>Одаї 110/10 кВ</v>
          </cell>
          <cell r="G1200" t="str">
            <v>СЕС Сонячний порт</v>
          </cell>
          <cell r="P1200">
            <v>1</v>
          </cell>
          <cell r="R1200" t="str">
            <v>Марківці (Центральна)</v>
          </cell>
          <cell r="S1200" t="e">
            <v>#N/A</v>
          </cell>
        </row>
        <row r="1201">
          <cell r="D1201" t="str">
            <v>Одаї 110/10 кВ</v>
          </cell>
          <cell r="G1201" t="str">
            <v>СЕС Нивки-1</v>
          </cell>
          <cell r="P1201">
            <v>2</v>
          </cell>
          <cell r="R1201" t="str">
            <v>Марківці (Нивки)</v>
          </cell>
          <cell r="S1201" t="e">
            <v>#N/A</v>
          </cell>
        </row>
        <row r="1202">
          <cell r="D1202" t="str">
            <v>Опорна 110/35/10 кВ</v>
          </cell>
          <cell r="G1202" t="str">
            <v>ТОС-1</v>
          </cell>
          <cell r="P1202">
            <v>0</v>
          </cell>
          <cell r="R1202" t="e">
            <v>#N/A</v>
          </cell>
          <cell r="S1202" t="e">
            <v>#N/A</v>
          </cell>
        </row>
        <row r="1203">
          <cell r="D1203" t="str">
            <v>Опорна 110/35/10 кВ</v>
          </cell>
          <cell r="G1203" t="str">
            <v>Павлівка СЕС-1</v>
          </cell>
          <cell r="P1203">
            <v>1</v>
          </cell>
          <cell r="R1203" t="str">
            <v>Павлівка</v>
          </cell>
          <cell r="S1203" t="e">
            <v>#N/A</v>
          </cell>
        </row>
        <row r="1204">
          <cell r="D1204" t="str">
            <v>Опорна 110/35/10 кВ</v>
          </cell>
          <cell r="G1204" t="str">
            <v>Очисні споруди</v>
          </cell>
          <cell r="P1204">
            <v>1</v>
          </cell>
          <cell r="R1204" t="str">
            <v>Ямниця</v>
          </cell>
          <cell r="S1204" t="str">
            <v>КП «Івано-Франківськводоекотехпром» (очисні споруди)</v>
          </cell>
        </row>
        <row r="1205">
          <cell r="D1205" t="str">
            <v>Опорна 110/35/10 кВ</v>
          </cell>
          <cell r="G1205" t="str">
            <v>ТОС-2</v>
          </cell>
          <cell r="P1205">
            <v>0</v>
          </cell>
          <cell r="R1205" t="e">
            <v>#N/A</v>
          </cell>
          <cell r="S1205" t="e">
            <v>#N/A</v>
          </cell>
        </row>
        <row r="1206">
          <cell r="D1206" t="str">
            <v>Опорна 110/35/10 кВ</v>
          </cell>
          <cell r="G1206" t="str">
            <v>Павлівка СЕС-2</v>
          </cell>
          <cell r="P1206">
            <v>1</v>
          </cell>
          <cell r="R1206" t="str">
            <v>Павлівка</v>
          </cell>
          <cell r="S1206" t="e">
            <v>#N/A</v>
          </cell>
        </row>
        <row r="1207">
          <cell r="D1207" t="str">
            <v>Підпечари 35/10 кВ</v>
          </cell>
          <cell r="G1207" t="str">
            <v>СЕС Крижовать-1</v>
          </cell>
          <cell r="P1207">
            <v>5</v>
          </cell>
          <cell r="R1207" t="str">
            <v>Підлужжя (Промислова)</v>
          </cell>
          <cell r="S1207" t="e">
            <v>#N/A</v>
          </cell>
        </row>
        <row r="1208">
          <cell r="D1208" t="str">
            <v>Підпечари 35/10 кВ</v>
          </cell>
          <cell r="G1208" t="str">
            <v>СЕС Крижовать-2</v>
          </cell>
          <cell r="P1208">
            <v>1</v>
          </cell>
          <cell r="R1208" t="str">
            <v>Підлужжя (Промислова)</v>
          </cell>
          <cell r="S1208" t="e">
            <v>#N/A</v>
          </cell>
        </row>
        <row r="1209">
          <cell r="D1209" t="str">
            <v>Радіозавод 110/10 кВ</v>
          </cell>
          <cell r="G1209" t="str">
            <v>РП-24-16-1</v>
          </cell>
          <cell r="P1209">
            <v>13</v>
          </cell>
          <cell r="R1209" t="str">
            <v>Івано-Франківськ (Галицька, Хіміків, 100-річчя Червоного Хреста), Угринів (Боднарчик, Галицька, Ремонтна), Угринів (Галицька)</v>
          </cell>
          <cell r="S1209" t="e">
            <v>#N/A</v>
          </cell>
        </row>
        <row r="1210">
          <cell r="D1210" t="str">
            <v>Радіозавод 110/10 кВ</v>
          </cell>
          <cell r="G1210" t="str">
            <v>Завод-1</v>
          </cell>
          <cell r="P1210">
            <v>2</v>
          </cell>
          <cell r="R1210" t="str">
            <v>Івано-Франківськ (Витвицького), Угринів (Заводська)</v>
          </cell>
          <cell r="S1210" t="e">
            <v>#N/A</v>
          </cell>
        </row>
        <row r="1211">
          <cell r="D1211" t="str">
            <v>Радіозавод 110/10 кВ</v>
          </cell>
          <cell r="G1211" t="str">
            <v>Тягова-1</v>
          </cell>
          <cell r="P1211">
            <v>1</v>
          </cell>
          <cell r="R1211" t="str">
            <v>Івано-Франківськ (Витвицького)</v>
          </cell>
          <cell r="S1211" t="e">
            <v>#N/A</v>
          </cell>
        </row>
        <row r="1212">
          <cell r="D1212" t="str">
            <v>Радіозавод 110/10 кВ</v>
          </cell>
          <cell r="G1212" t="str">
            <v>Тягова-2</v>
          </cell>
          <cell r="P1212">
            <v>0</v>
          </cell>
          <cell r="R1212" t="e">
            <v>#N/A</v>
          </cell>
          <cell r="S1212" t="e">
            <v>#N/A</v>
          </cell>
        </row>
        <row r="1213">
          <cell r="D1213" t="str">
            <v>Радіозавод 110/10 кВ</v>
          </cell>
          <cell r="G1213" t="str">
            <v>Завод-6</v>
          </cell>
          <cell r="P1213">
            <v>0</v>
          </cell>
          <cell r="R1213" t="e">
            <v>#N/A</v>
          </cell>
          <cell r="S1213" t="e">
            <v>#N/A</v>
          </cell>
        </row>
        <row r="1214">
          <cell r="D1214" t="str">
            <v>Радіозавод 110/10 кВ</v>
          </cell>
          <cell r="G1214" t="str">
            <v>Завод-4</v>
          </cell>
          <cell r="P1214">
            <v>1</v>
          </cell>
          <cell r="R1214" t="str">
            <v>Угринів (Заводська)</v>
          </cell>
          <cell r="S1214" t="e">
            <v>#N/A</v>
          </cell>
        </row>
        <row r="1215">
          <cell r="D1215" t="str">
            <v>Радіозавод 110/10 кВ</v>
          </cell>
          <cell r="G1215" t="str">
            <v>РП-24-16-2</v>
          </cell>
          <cell r="P1215">
            <v>0</v>
          </cell>
          <cell r="R1215" t="e">
            <v>#N/A</v>
          </cell>
          <cell r="S1215" t="e">
            <v>#N/A</v>
          </cell>
        </row>
        <row r="1216">
          <cell r="D1216" t="str">
            <v>Ринь 110/10 кВ</v>
          </cell>
          <cell r="G1216" t="str">
            <v>Тягова-2-1</v>
          </cell>
          <cell r="P1216">
            <v>1</v>
          </cell>
          <cell r="R1216" t="str">
            <v>Івано-Франківськ (В.Івасюка)</v>
          </cell>
          <cell r="S1216" t="str">
            <v>Калуський</v>
          </cell>
        </row>
        <row r="1217">
          <cell r="D1217" t="str">
            <v>Ринь 110/10 кВ</v>
          </cell>
          <cell r="G1217" t="str">
            <v>Тягова-3</v>
          </cell>
          <cell r="P1217">
            <v>1</v>
          </cell>
          <cell r="R1217" t="str">
            <v>Микитинці (Зарічна)</v>
          </cell>
          <cell r="S1217" t="e">
            <v>#N/A</v>
          </cell>
        </row>
        <row r="1218">
          <cell r="D1218" t="str">
            <v>Ринь 110/10 кВ</v>
          </cell>
          <cell r="G1218" t="str">
            <v>Тягова-2-2</v>
          </cell>
          <cell r="P1218">
            <v>1</v>
          </cell>
          <cell r="R1218" t="str">
            <v>Івано-Франківськ (В.Івасюка)</v>
          </cell>
          <cell r="S1218" t="e">
            <v>#N/A</v>
          </cell>
        </row>
        <row r="1219">
          <cell r="D1219" t="str">
            <v>Стриганці 35/10 кВ</v>
          </cell>
          <cell r="G1219" t="str">
            <v>СЕС-1</v>
          </cell>
          <cell r="P1219">
            <v>1</v>
          </cell>
          <cell r="R1219" t="str">
            <v>Стриганці (Т.Шевченка)</v>
          </cell>
          <cell r="S1219" t="e">
            <v>#N/A</v>
          </cell>
        </row>
        <row r="1220">
          <cell r="D1220" t="str">
            <v>Стриганці 35/10 кВ</v>
          </cell>
          <cell r="G1220" t="str">
            <v>СЕС-2</v>
          </cell>
          <cell r="P1220">
            <v>1</v>
          </cell>
          <cell r="R1220" t="str">
            <v>Стриганці (Т.Шевченка)</v>
          </cell>
          <cell r="S1220" t="e">
            <v>#N/A</v>
          </cell>
        </row>
        <row r="1221">
          <cell r="D1221" t="str">
            <v>Хутрова фабрика 35/10 кВ</v>
          </cell>
          <cell r="G1221" t="str">
            <v>РП-29-3-1</v>
          </cell>
          <cell r="P1221">
            <v>3</v>
          </cell>
          <cell r="R1221" t="str">
            <v>Тисмениця (Вербова)</v>
          </cell>
          <cell r="S1221" t="str">
            <v>ТзОВ "Тикаферлюкс"</v>
          </cell>
        </row>
        <row r="1222">
          <cell r="D1222" t="str">
            <v>Хутрова фабрика 35/10 кВ</v>
          </cell>
          <cell r="G1222" t="str">
            <v>Зв'язок-Комплекс</v>
          </cell>
          <cell r="P1222">
            <v>0</v>
          </cell>
          <cell r="R1222" t="e">
            <v>#N/A</v>
          </cell>
          <cell r="S1222" t="e">
            <v>#N/A</v>
          </cell>
        </row>
        <row r="1223">
          <cell r="D1223" t="str">
            <v>Хутрова фабрика 35/10 кВ</v>
          </cell>
          <cell r="G1223" t="str">
            <v>РП-29-3-2</v>
          </cell>
          <cell r="P1223">
            <v>3</v>
          </cell>
          <cell r="R1223" t="str">
            <v>Тисмениця (Вербова)</v>
          </cell>
          <cell r="S1223" t="str">
            <v>ТзОВ "Тикаферлюкс"</v>
          </cell>
        </row>
        <row r="1224">
          <cell r="D1224" t="str">
            <v>Шкірзавод 35/10 кВ</v>
          </cell>
          <cell r="G1224" t="str">
            <v>Тягова-15-1</v>
          </cell>
          <cell r="P1224">
            <v>2</v>
          </cell>
          <cell r="R1224" t="str">
            <v>Івано-Франківськ (Проектна)</v>
          </cell>
          <cell r="S1224" t="e">
            <v>#N/A</v>
          </cell>
        </row>
        <row r="1225">
          <cell r="D1225" t="str">
            <v>Шкірзавод 35/10 кВ</v>
          </cell>
          <cell r="G1225" t="str">
            <v>Тягова-15-2</v>
          </cell>
          <cell r="P1225" t="str">
            <v/>
          </cell>
          <cell r="R1225" t="e">
            <v>#N/A</v>
          </cell>
          <cell r="S1225">
            <v>0</v>
          </cell>
        </row>
        <row r="1226">
          <cell r="D1226" t="str">
            <v>Шкірзавод 35/10 кВ</v>
          </cell>
          <cell r="G1226" t="str">
            <v>ТП-24-559-2</v>
          </cell>
          <cell r="P1226">
            <v>1</v>
          </cell>
          <cell r="R1226" t="str">
            <v>Івано-Франківськ (Биха)</v>
          </cell>
          <cell r="S1226" t="str">
            <v>Населення, котельні</v>
          </cell>
        </row>
      </sheetData>
      <sheetData sheetId="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079F81A-8DCF-4204-8B33-540D2B74E4E9}" name="Таблиця5" displayName="Таблиця5" ref="A5:G57" totalsRowCount="1" headerRowDxfId="177" dataDxfId="175" totalsRowDxfId="173" headerRowBorderDxfId="176" tableBorderDxfId="174" totalsRowBorderDxfId="172">
  <autoFilter ref="A5:G56" xr:uid="{7079F81A-8DCF-4204-8B33-540D2B74E4E9}"/>
  <tableColumns count="7">
    <tableColumn id="1" xr3:uid="{F7601FBF-AB1F-42B6-B416-8E520F1BDDB2}" name="СЕЕМ" totalsRowLabel="Підсумок" dataDxfId="171" totalsRowDxfId="170"/>
    <tableColumn id="2" xr3:uid="{7F5B79E0-7EF3-4EF2-A286-ADFEE35901BD}" name="Назва ПС" dataDxfId="169" totalsRowDxfId="168"/>
    <tableColumn id="3" xr3:uid="{14B6C510-C9A5-46D1-91DE-F684161EDB87}" name="Назва приєднання" dataDxfId="167" totalsRowDxfId="166"/>
    <tableColumn id="4" xr3:uid="{47DE7AC6-74DE-4849-A7A4-A2F88AD48E6C}" name="P,вимк" totalsRowFunction="sum" dataDxfId="165" totalsRowDxfId="164"/>
    <tableColumn id="5" xr3:uid="{9CF89F4C-3078-43BC-968F-A2CD1BF98397}" name="Населені пункти" dataDxfId="163" totalsRowDxfId="162">
      <calculatedColumnFormula array="1">IFERROR(INDEX('[1]Всі приєднання'!$R$4:$R$1226,MATCH(1,('[1]Всі приєднання'!$D$4:$D$1226=B6)*('[1]Всі приєднання'!$G$4:$G$1226=C6),0)),"")</calculatedColumnFormula>
    </tableColumn>
    <tableColumn id="6" xr3:uid="{EF51211A-4FED-4191-9E7F-259A881713D4}" name="Основні споживачі" dataDxfId="161" totalsRowDxfId="160">
      <calculatedColumnFormula array="1">IFERROR(INDEX('[1]Всі приєднання'!$S$4:$S$1226,MATCH(1,('[1]Всі приєднання'!$D$4:$D$1226=B6)*('[1]Всі приєднання'!$G$4:$G$1226=C6),0)),"")</calculatedColumnFormula>
    </tableColumn>
    <tableColumn id="7" xr3:uid="{2E37D71B-F208-4AC0-A59D-C0DBB9FF6D42}" name="К-ть споживачів" totalsRowFunction="sum" dataDxfId="159" totalsRowDxfId="158">
      <calculatedColumnFormula array="1">IFERROR(INDEX('[1]Всі приєднання'!$P$4:$P$1226,MATCH(1,('[1]Всі приєднання'!$D$4:$D$1226=B6)*('[1]Всі приєднання'!$G$4:$G$1226=C6),0)),"")</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4AD2905-DF9E-49CC-8007-18AC68ABC5E7}" name="Таблиця15" displayName="Таблиця15" ref="C5:I35" totalsRowCount="1" headerRowDxfId="27" headerRowBorderDxfId="26" tableBorderDxfId="25" totalsRowBorderDxfId="24">
  <autoFilter ref="C5:I34" xr:uid="{44AD2905-DF9E-49CC-8007-18AC68ABC5E7}"/>
  <tableColumns count="7">
    <tableColumn id="1" xr3:uid="{18655CE7-1B45-42CE-B1C2-5F12068C3826}" name="СЕЕМ" totalsRowLabel="Підсумок" dataDxfId="23" totalsRowDxfId="22"/>
    <tableColumn id="2" xr3:uid="{E3966F01-4F5D-43D4-BEB9-868B8B00FCAA}" name="Назва ПС" dataDxfId="21" totalsRowDxfId="20"/>
    <tableColumn id="3" xr3:uid="{21346231-7A9A-47CE-9D96-0034F847B313}" name="Назва приєднання" dataDxfId="19" totalsRowDxfId="18"/>
    <tableColumn id="4" xr3:uid="{2B396266-D950-45B4-A179-044EA1B6ADE6}" name="P,вимк" totalsRowFunction="sum" dataDxfId="17" totalsRowDxfId="16"/>
    <tableColumn id="5" xr3:uid="{9B28CB2A-16A5-440C-90A5-4B5894D7A391}" name="Населені пункти" dataDxfId="15" totalsRowDxfId="14">
      <calculatedColumnFormula array="1">IFERROR(INDEX('[1]Всі приєднання'!$R$4:$R$1226,MATCH(1,('[1]Всі приєднання'!$D$4:$D$1226=D6)*('[1]Всі приєднання'!$G$4:$G$1226=E6),0)),"")</calculatedColumnFormula>
    </tableColumn>
    <tableColumn id="6" xr3:uid="{874A8140-A8E0-4485-8AA8-AF6063533E92}" name="Основні споживачі" dataDxfId="13" totalsRowDxfId="12">
      <calculatedColumnFormula array="1">IFERROR(INDEX('[1]Всі приєднання'!$S$4:$S$1226,MATCH(1,('[1]Всі приєднання'!$D$4:$D$1226=D6)*('[1]Всі приєднання'!$G$4:$G$1226=E6),0)),"")</calculatedColumnFormula>
    </tableColumn>
    <tableColumn id="7" xr3:uid="{ACAB528B-E71A-4342-8EA1-D5D806172BAB}" name="К-ть споживачів" totalsRowFunction="sum" dataDxfId="11" totalsRowDxfId="10">
      <calculatedColumnFormula array="1">IFERROR(INDEX('[1]Всі приєднання'!$P$4:$P$1226,MATCH(1,('[1]Всі приєднання'!$D$4:$D$1226=D6)*('[1]Всі приєднання'!$G$4:$G$1226=E6),0)),"")</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432BF82-7883-4E3A-B1C6-A2D784379A65}" name="Таблиця1" displayName="Таблиця1" ref="A5:G36" totalsRowShown="0" headerRowDxfId="0" dataDxfId="1" tableBorderDxfId="9">
  <autoFilter ref="A5:G36" xr:uid="{F432BF82-7883-4E3A-B1C6-A2D784379A65}"/>
  <tableColumns count="7">
    <tableColumn id="1" xr3:uid="{E025C685-332A-4B41-9610-4FA36BDA1B52}" name="СЕЕМ" dataDxfId="8"/>
    <tableColumn id="2" xr3:uid="{218AC1CF-C59D-4E28-AA14-5D9402EE87D0}" name="Назва ПС" dataDxfId="7"/>
    <tableColumn id="3" xr3:uid="{98DA737B-D179-45D0-BECA-1F39EB19E322}" name="Назва приєднання" dataDxfId="6"/>
    <tableColumn id="4" xr3:uid="{BC01F81B-505B-454A-8467-F4F2237942D3}" name="P,вимк" dataDxfId="5"/>
    <tableColumn id="5" xr3:uid="{746F53B1-3F07-434C-AF2D-9D7967A9F8E4}" name="Населені пункти" dataDxfId="4"/>
    <tableColumn id="6" xr3:uid="{1D486777-C49A-4208-B7A5-D1285D3717DE}" name="Основні споживачі" dataDxfId="3"/>
    <tableColumn id="7" xr3:uid="{5E2B7CEF-A30A-49B3-905F-BA2871849359}" name="К-ть споживачів" dataDxfId="2"/>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0DE921B-C8F2-49EC-ABF6-C6782D73C26F}" name="Таблиця8" displayName="Таблиця8" ref="A5:G26" totalsRowCount="1" headerRowDxfId="157" dataDxfId="155" headerRowBorderDxfId="156" tableBorderDxfId="154" totalsRowBorderDxfId="153">
  <autoFilter ref="A5:G25" xr:uid="{60DE921B-C8F2-49EC-ABF6-C6782D73C26F}"/>
  <tableColumns count="7">
    <tableColumn id="1" xr3:uid="{036C861C-38A9-458C-81A6-F4BAC42B94B1}" name="СЕЕМ" totalsRowLabel="Підсумок" dataDxfId="152" totalsRowDxfId="151"/>
    <tableColumn id="2" xr3:uid="{371E7E4C-2CD0-4D2B-A398-2FDD26CB90AC}" name="Назва ПС" dataDxfId="150" totalsRowDxfId="149"/>
    <tableColumn id="3" xr3:uid="{A8ED9C42-A888-4B0D-9741-82B5951F47D5}" name="Назва приєднання" dataDxfId="148" totalsRowDxfId="147"/>
    <tableColumn id="4" xr3:uid="{BA4DA089-F26E-482A-AC98-02D8C2950994}" name="P,вимк" totalsRowFunction="sum" dataDxfId="146" totalsRowDxfId="145"/>
    <tableColumn id="5" xr3:uid="{C6A8D01F-34D4-4E1E-A421-94D144F8A7AC}" name="Населені пункти" dataDxfId="144" totalsRowDxfId="143">
      <calculatedColumnFormula array="1">IFERROR(INDEX('[1]Всі приєднання'!$R$4:$R$1226,MATCH(1,('[1]Всі приєднання'!$D$4:$D$1226=B6)*('[1]Всі приєднання'!$G$4:$G$1226=C6),0)),"")</calculatedColumnFormula>
    </tableColumn>
    <tableColumn id="6" xr3:uid="{CF2540CC-87D1-43C3-919A-2ACBD13EB4AF}" name="Основні споживачі" dataDxfId="142" totalsRowDxfId="141">
      <calculatedColumnFormula array="1">IFERROR(INDEX('[1]Всі приєднання'!$S$4:$S$1226,MATCH(1,('[1]Всі приєднання'!$D$4:$D$1226=B6)*('[1]Всі приєднання'!$G$4:$G$1226=C6),0)),"")</calculatedColumnFormula>
    </tableColumn>
    <tableColumn id="7" xr3:uid="{53A99110-6B27-45F8-AB4A-98CCF5905549}" name="К-ть споживачів" totalsRowFunction="sum" dataDxfId="140" totalsRowDxfId="139">
      <calculatedColumnFormula array="1">IFERROR(INDEX('[1]Всі приєднання'!$P$4:$P$1226,MATCH(1,('[1]Всі приєднання'!$D$4:$D$1226=B6)*('[1]Всі приєднання'!$G$4:$G$1226=C6),0)),"")</calculatedColumnFormula>
    </tableColumn>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686B06D-C363-4D5D-B486-7F00808DD260}" name="Таблиця9" displayName="Таблиця9" ref="A5:G22" totalsRowCount="1" headerRowDxfId="138" headerRowBorderDxfId="137" tableBorderDxfId="136" totalsRowBorderDxfId="135">
  <autoFilter ref="A5:G21" xr:uid="{7686B06D-C363-4D5D-B486-7F00808DD260}"/>
  <tableColumns count="7">
    <tableColumn id="1" xr3:uid="{8C64DE6A-D450-4225-8E68-BFC118A92389}" name="СЕЕМ" totalsRowLabel="Підсумок" dataDxfId="134" totalsRowDxfId="133"/>
    <tableColumn id="2" xr3:uid="{973EB0B6-D7FE-4410-98B2-6D9ECD707E12}" name="Назва ПС" dataDxfId="132" totalsRowDxfId="131"/>
    <tableColumn id="3" xr3:uid="{6554A20E-DBEE-4907-BAB7-195CA92B77C2}" name="Назва приєднання" dataDxfId="130" totalsRowDxfId="129"/>
    <tableColumn id="4" xr3:uid="{D6B7AD23-84E7-48F9-B803-13B3097E146B}" name="P,вимк" totalsRowFunction="sum" dataDxfId="128" totalsRowDxfId="127"/>
    <tableColumn id="5" xr3:uid="{5DB2D282-6EA8-48F4-AFAB-F44C53974A8D}" name="Населені пункти" dataDxfId="126" totalsRowDxfId="125">
      <calculatedColumnFormula array="1">IFERROR(INDEX('[1]Всі приєднання'!$R$4:$R$1226,MATCH(1,('[1]Всі приєднання'!$D$4:$D$1226=B6)*('[1]Всі приєднання'!$G$4:$G$1226=C6),0)),"")</calculatedColumnFormula>
    </tableColumn>
    <tableColumn id="6" xr3:uid="{7FBC8C01-96A3-4069-843C-BBD6DB05E7DD}" name="Основні споживачі" dataDxfId="124" totalsRowDxfId="123">
      <calculatedColumnFormula array="1">IFERROR(INDEX('[1]Всі приєднання'!$S$4:$S$1226,MATCH(1,('[1]Всі приєднання'!$D$4:$D$1226=B6)*('[1]Всі приєднання'!$G$4:$G$1226=C6),0)),"")</calculatedColumnFormula>
    </tableColumn>
    <tableColumn id="7" xr3:uid="{0BBC7A79-16BC-4670-BCC3-639EA53AEB01}" name="К-ть споживачів" totalsRowFunction="sum" dataDxfId="122" totalsRowDxfId="121">
      <calculatedColumnFormula array="1">IFERROR(INDEX('[1]Всі приєднання'!$P$4:$P$1226,MATCH(1,('[1]Всі приєднання'!$D$4:$D$1226=B6)*('[1]Всі приєднання'!$G$4:$G$1226=C6),0)),"")</calculatedColumnFormula>
    </tableColum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8F27B9A-4B88-426E-9836-FBD41BBAD126}" name="Таблиця10" displayName="Таблиця10" ref="A5:G29" totalsRowCount="1" headerRowDxfId="120" headerRowBorderDxfId="119" tableBorderDxfId="118" totalsRowBorderDxfId="117">
  <autoFilter ref="A5:G28" xr:uid="{28F27B9A-4B88-426E-9836-FBD41BBAD126}"/>
  <tableColumns count="7">
    <tableColumn id="1" xr3:uid="{BC25C6C2-BA20-4823-86B0-23F0C2AB9A9F}" name="СЕЕМ" totalsRowLabel="Підсумок" dataDxfId="116" totalsRowDxfId="115"/>
    <tableColumn id="2" xr3:uid="{8426A89C-E7FC-4CE9-9766-E8DFCCC92B87}" name="Назва ПС" dataDxfId="114" totalsRowDxfId="113"/>
    <tableColumn id="3" xr3:uid="{09A70C16-220C-4229-ACE3-EC216AE29C89}" name="Назва приєднання" dataDxfId="112" totalsRowDxfId="111"/>
    <tableColumn id="4" xr3:uid="{F309ECC3-1BE9-4F73-9301-34CA4A57FA7D}" name="P,вимк" totalsRowFunction="sum" dataDxfId="110" totalsRowDxfId="109"/>
    <tableColumn id="5" xr3:uid="{4532499A-2FC1-43B8-B56C-D4E935205566}" name="Населені пункти" dataDxfId="108" totalsRowDxfId="107">
      <calculatedColumnFormula array="1">IFERROR(INDEX('[1]Всі приєднання'!$R$4:$R$1226,MATCH(1,('[1]Всі приєднання'!$D$4:$D$1226=B6)*('[1]Всі приєднання'!$G$4:$G$1226=C6),0)),"")</calculatedColumnFormula>
    </tableColumn>
    <tableColumn id="6" xr3:uid="{7941E370-192D-45B3-87F7-AA5C9C0B4B82}" name="Основні споживачі" dataDxfId="106" totalsRowDxfId="105">
      <calculatedColumnFormula array="1">IFERROR(INDEX('[1]Всі приєднання'!$S$4:$S$1226,MATCH(1,('[1]Всі приєднання'!$D$4:$D$1226=B6)*('[1]Всі приєднання'!$G$4:$G$1226=C6),0)),"")</calculatedColumnFormula>
    </tableColumn>
    <tableColumn id="7" xr3:uid="{FEECE45F-0D9B-42AB-982D-0A064F7799B2}" name="К-ть споживачів" totalsRowFunction="sum" dataDxfId="104" totalsRowDxfId="103">
      <calculatedColumnFormula array="1">IFERROR(INDEX('[1]Всі приєднання'!$P$4:$P$1226,MATCH(1,('[1]Всі приєднання'!$D$4:$D$1226=B6)*('[1]Всі приєднання'!$G$4:$G$1226=C6),0)),"")</calculatedColumnFormula>
    </tableColumn>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42B609D-C749-4755-8B74-761832D1974A}" name="Таблиця11" displayName="Таблиця11" ref="C5:I26" totalsRowCount="1" headerRowDxfId="102" dataDxfId="100" totalsRowDxfId="98" headerRowBorderDxfId="101" tableBorderDxfId="99" totalsRowBorderDxfId="97">
  <autoFilter ref="C5:I25" xr:uid="{442B609D-C749-4755-8B74-761832D1974A}"/>
  <tableColumns count="7">
    <tableColumn id="1" xr3:uid="{F8CE8287-817B-4105-8639-6EFAB63EC1BE}" name="СЕЕМ" totalsRowLabel="Підсумок" dataDxfId="96" totalsRowDxfId="95"/>
    <tableColumn id="2" xr3:uid="{AB46B9CF-D53B-4796-80C9-DC3CEBF4A8FC}" name="Назва ПС" dataDxfId="94" totalsRowDxfId="93"/>
    <tableColumn id="3" xr3:uid="{4DD3FB25-3740-4FD2-B407-065BDB01F048}" name="Назва приєднання" dataDxfId="92" totalsRowDxfId="91"/>
    <tableColumn id="4" xr3:uid="{1A869391-21D2-4C6A-8D18-2E07B42D93C6}" name="P,вимк" totalsRowFunction="sum" dataDxfId="90" totalsRowDxfId="89"/>
    <tableColumn id="5" xr3:uid="{DCFF5EE7-A031-4B51-860B-999463F1A98F}" name="Населені пункти" dataDxfId="88" totalsRowDxfId="87">
      <calculatedColumnFormula array="1">IFERROR(INDEX('[1]Всі приєднання'!$R$4:$R$1226,MATCH(1,('[1]Всі приєднання'!$D$4:$D$1226=D6)*('[1]Всі приєднання'!$G$4:$G$1226=E6),0)),"")</calculatedColumnFormula>
    </tableColumn>
    <tableColumn id="6" xr3:uid="{DCD0BECE-6A0D-4777-AAD1-7583B676BB76}" name="Основні споживачі" dataDxfId="86" totalsRowDxfId="85">
      <calculatedColumnFormula array="1">IFERROR(INDEX('[1]Всі приєднання'!$S$4:$S$1226,MATCH(1,('[1]Всі приєднання'!$D$4:$D$1226=D6)*('[1]Всі приєднання'!$G$4:$G$1226=E6),0)),"")</calculatedColumnFormula>
    </tableColumn>
    <tableColumn id="7" xr3:uid="{C4DEC34C-F728-4A8E-88D0-F80C9F7225B9}" name="К-ть споживачів" totalsRowFunction="sum" dataDxfId="84" totalsRowDxfId="83">
      <calculatedColumnFormula array="1">IFERROR(INDEX('[1]Всі приєднання'!$P$4:$P$1226,MATCH(1,('[1]Всі приєднання'!$D$4:$D$1226=D6)*('[1]Всі приєднання'!$G$4:$G$1226=E6),0)),"")</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5F7012B-E594-4664-9355-D6CC18F7CBFE}" name="Таблиця12" displayName="Таблиця12" ref="C5:I29" totalsRowCount="1" headerRowDxfId="82" headerRowBorderDxfId="81" tableBorderDxfId="80" totalsRowBorderDxfId="79">
  <autoFilter ref="C5:I28" xr:uid="{15F7012B-E594-4664-9355-D6CC18F7CBFE}"/>
  <tableColumns count="7">
    <tableColumn id="1" xr3:uid="{5E03B2FF-BB7D-47BD-8EB6-AEA3F9C11E2B}" name="СЕЕМ" totalsRowLabel="Підсумок" dataDxfId="78" totalsRowDxfId="77"/>
    <tableColumn id="2" xr3:uid="{509CE4EB-F73E-4ABB-81FA-B3B724AEE335}" name="Назва ПС" dataDxfId="76" totalsRowDxfId="75"/>
    <tableColumn id="3" xr3:uid="{BB925775-FD0D-4E11-A3F5-986276A2F2CA}" name="Назва приєднання" dataDxfId="74" totalsRowDxfId="73"/>
    <tableColumn id="4" xr3:uid="{CAE63F4B-BE84-4226-BD44-978DBA17DC89}" name="P,вимк" totalsRowFunction="sum" dataDxfId="72" totalsRowDxfId="71"/>
    <tableColumn id="5" xr3:uid="{3928CAB2-0AEA-4B4D-A7B8-6868A59A39D9}" name="Населені пункти" dataDxfId="70" totalsRowDxfId="69">
      <calculatedColumnFormula array="1">IFERROR(INDEX('[1]Всі приєднання'!$R$4:$R$1226,MATCH(1,('[1]Всі приєднання'!$D$4:$D$1226=D6)*('[1]Всі приєднання'!$G$4:$G$1226=E6),0)),"")</calculatedColumnFormula>
    </tableColumn>
    <tableColumn id="6" xr3:uid="{FB274259-1433-4F81-B94B-2E88478F9DFA}" name="Основні споживачі" dataDxfId="68" totalsRowDxfId="67">
      <calculatedColumnFormula array="1">IFERROR(INDEX('[1]Всі приєднання'!$S$4:$S$1226,MATCH(1,('[1]Всі приєднання'!$D$4:$D$1226=D6)*('[1]Всі приєднання'!$G$4:$G$1226=E6),0)),"")</calculatedColumnFormula>
    </tableColumn>
    <tableColumn id="7" xr3:uid="{52BCC5BA-ACC0-42A4-BA13-108D86B03ACF}" name="К-ть споживачів" totalsRowFunction="sum" dataDxfId="66" totalsRowDxfId="65">
      <calculatedColumnFormula array="1">IFERROR(INDEX('[1]Всі приєднання'!$P$4:$P$1226,MATCH(1,('[1]Всі приєднання'!$D$4:$D$1226=D6)*('[1]Всі приєднання'!$G$4:$G$1226=E6),0)),"")</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062093F-755D-453C-BFCC-B0F9C44B9E4B}" name="Таблиця13" displayName="Таблиця13" ref="C5:I32" totalsRowCount="1" headerRowDxfId="64" headerRowBorderDxfId="63" tableBorderDxfId="62" totalsRowBorderDxfId="61">
  <autoFilter ref="C5:I31" xr:uid="{B062093F-755D-453C-BFCC-B0F9C44B9E4B}"/>
  <tableColumns count="7">
    <tableColumn id="1" xr3:uid="{8004F8EF-8CB1-466A-AAEC-175E5359CA88}" name="СЕЕМ" totalsRowLabel="Підсумок" dataDxfId="60" totalsRowDxfId="59"/>
    <tableColumn id="2" xr3:uid="{C8F412C0-9A03-4DAA-B9D0-611BD8627E7E}" name="Назва ПС" dataDxfId="58" totalsRowDxfId="57"/>
    <tableColumn id="3" xr3:uid="{0497553D-31B7-4109-A155-1DC887F9FEA0}" name="Назва приєднання" dataDxfId="56" totalsRowDxfId="55"/>
    <tableColumn id="4" xr3:uid="{EEAD4A78-749E-4E91-838C-E9346B6B051B}" name="P,вимк" totalsRowFunction="sum" dataDxfId="54" totalsRowDxfId="53"/>
    <tableColumn id="5" xr3:uid="{4524191B-9256-42FD-B366-6EDF1B08A2BD}" name="Населені пункти" dataDxfId="52" totalsRowDxfId="51">
      <calculatedColumnFormula array="1">IFERROR(INDEX('[1]Всі приєднання'!$R$4:$R$1226,MATCH(1,('[1]Всі приєднання'!$D$4:$D$1226=D6)*('[1]Всі приєднання'!$G$4:$G$1226=E6),0)),"")</calculatedColumnFormula>
    </tableColumn>
    <tableColumn id="6" xr3:uid="{C372B12C-34FB-4928-A18A-F69A4467031C}" name="Основні споживачі" dataDxfId="50" totalsRowDxfId="49">
      <calculatedColumnFormula array="1">IFERROR(INDEX('[1]Всі приєднання'!$S$4:$S$1226,MATCH(1,('[1]Всі приєднання'!$D$4:$D$1226=D6)*('[1]Всі приєднання'!$G$4:$G$1226=E6),0)),"")</calculatedColumnFormula>
    </tableColumn>
    <tableColumn id="7" xr3:uid="{7D8C5120-28FA-4EE3-A32A-A0C7907D779A}" name="К-ть споживачів" totalsRowFunction="sum" dataDxfId="48" totalsRowDxfId="47">
      <calculatedColumnFormula array="1">IFERROR(INDEX('[1]Всі приєднання'!$P$4:$P$1226,MATCH(1,('[1]Всі приєднання'!$D$4:$D$1226=D6)*('[1]Всі приєднання'!$G$4:$G$1226=E6),0)),"")</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2F3F551-11BA-48D7-AE8A-9887B81F968D}" name="Таблиця14" displayName="Таблиця14" ref="C5:I30" totalsRowCount="1" headerRowDxfId="46" dataDxfId="44" headerRowBorderDxfId="45" tableBorderDxfId="43" totalsRowBorderDxfId="42">
  <autoFilter ref="C5:I29" xr:uid="{12F3F551-11BA-48D7-AE8A-9887B81F968D}"/>
  <tableColumns count="7">
    <tableColumn id="1" xr3:uid="{8B9FEA3A-0EF8-4DEA-BF85-2DA2373276DB}" name="СЕЕМ" totalsRowLabel="Підсумок" dataDxfId="41" totalsRowDxfId="40"/>
    <tableColumn id="2" xr3:uid="{36520EC6-44C4-46B4-80DD-B6C9381DBE2C}" name="Назва ПС" dataDxfId="39" totalsRowDxfId="38"/>
    <tableColumn id="3" xr3:uid="{B2EC92D5-E6AC-4568-A56E-02C5E675F95C}" name="Назва приєднання" dataDxfId="37" totalsRowDxfId="36"/>
    <tableColumn id="4" xr3:uid="{3306488D-30EC-49FD-8989-13FE7BA3C77E}" name="P,вимк" totalsRowFunction="sum" dataDxfId="35" totalsRowDxfId="34"/>
    <tableColumn id="5" xr3:uid="{DBF8F5BE-297A-47AB-AB40-BFAE59FA1AD7}" name="Населені пункти" dataDxfId="33" totalsRowDxfId="32">
      <calculatedColumnFormula array="1">IFERROR(INDEX('[1]Всі приєднання'!$R$4:$R$1226,MATCH(1,('[1]Всі приєднання'!$D$4:$D$1226=D6)*('[1]Всі приєднання'!$G$4:$G$1226=E6),0)),"")</calculatedColumnFormula>
    </tableColumn>
    <tableColumn id="6" xr3:uid="{381AB7AF-DE08-4E28-84CE-6DFD25469AF5}" name="Основні споживачі" dataDxfId="31" totalsRowDxfId="30">
      <calculatedColumnFormula array="1">IFERROR(INDEX('[1]Всі приєднання'!$S$4:$S$1226,MATCH(1,('[1]Всі приєднання'!$D$4:$D$1226=D6)*('[1]Всі приєднання'!$G$4:$G$1226=E6),0)),"")</calculatedColumnFormula>
    </tableColumn>
    <tableColumn id="7" xr3:uid="{8E6DD6CC-B478-4F43-A42B-9ECBE6CBCEAB}" name="К-ть споживачів" totalsRowFunction="sum" dataDxfId="29" totalsRowDxfId="28">
      <calculatedColumnFormula array="1">IFERROR(INDEX('[1]Всі приєднання'!$P$4:$P$1226,MATCH(1,('[1]Всі приєднання'!$D$4:$D$1226=D6)*('[1]Всі приєднання'!$G$4:$G$1226=E6),0)),"")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7"/>
  <sheetViews>
    <sheetView tabSelected="1" zoomScale="70" zoomScaleNormal="70" zoomScaleSheetLayoutView="85" workbookViewId="0">
      <pane ySplit="5" topLeftCell="A51" activePane="bottomLeft" state="frozen"/>
      <selection activeCell="G34" sqref="G34"/>
      <selection pane="bottomLeft" activeCell="G5" sqref="G5"/>
    </sheetView>
  </sheetViews>
  <sheetFormatPr defaultRowHeight="18" x14ac:dyDescent="0.25"/>
  <cols>
    <col min="1" max="1" width="28.85546875" style="17" bestFit="1" customWidth="1"/>
    <col min="2" max="2" width="39" style="18" customWidth="1"/>
    <col min="3" max="3" width="28.42578125" style="19" customWidth="1"/>
    <col min="4" max="4" width="12.42578125" style="17" customWidth="1"/>
    <col min="5" max="5" width="78.140625" style="12" bestFit="1" customWidth="1"/>
    <col min="6" max="6" width="43" style="20" customWidth="1"/>
    <col min="7" max="7" width="25.140625" style="12" customWidth="1"/>
    <col min="8" max="16384" width="9.140625" style="17"/>
  </cols>
  <sheetData>
    <row r="1" spans="1:7" s="16" customFormat="1" x14ac:dyDescent="0.25">
      <c r="E1" s="21" t="s">
        <v>0</v>
      </c>
      <c r="F1" s="22"/>
      <c r="G1" s="22"/>
    </row>
    <row r="2" spans="1:7" x14ac:dyDescent="0.25">
      <c r="B2" s="17"/>
      <c r="C2" s="17"/>
      <c r="E2" s="12" t="s">
        <v>4</v>
      </c>
      <c r="G2" s="4"/>
    </row>
    <row r="3" spans="1:7" x14ac:dyDescent="0.25">
      <c r="B3" s="17"/>
      <c r="C3" s="17"/>
      <c r="E3" s="13" t="s">
        <v>113</v>
      </c>
      <c r="G3" s="4"/>
    </row>
    <row r="4" spans="1:7" x14ac:dyDescent="0.25">
      <c r="B4" s="17"/>
      <c r="C4" s="17"/>
      <c r="E4" s="17"/>
      <c r="F4" s="8"/>
      <c r="G4" s="8"/>
    </row>
    <row r="5" spans="1:7" ht="45.75" customHeight="1" thickBot="1" x14ac:dyDescent="0.3">
      <c r="A5" s="32" t="s">
        <v>173</v>
      </c>
      <c r="B5" s="33" t="s">
        <v>52</v>
      </c>
      <c r="C5" s="34" t="s">
        <v>6</v>
      </c>
      <c r="D5" s="35" t="s">
        <v>53</v>
      </c>
      <c r="E5" s="34" t="s">
        <v>3</v>
      </c>
      <c r="F5" s="35" t="s">
        <v>1</v>
      </c>
      <c r="G5" s="34" t="s">
        <v>114</v>
      </c>
    </row>
    <row r="6" spans="1:7" ht="180.75" thickBot="1" x14ac:dyDescent="0.3">
      <c r="A6" s="49" t="s">
        <v>103</v>
      </c>
      <c r="B6" s="39" t="s">
        <v>27</v>
      </c>
      <c r="C6" s="39" t="s">
        <v>46</v>
      </c>
      <c r="D6" s="37">
        <v>10</v>
      </c>
      <c r="E6" s="38" t="str" cm="1">
        <f t="array" ref="E6">IFERROR(INDEX('[1]Всі приєднання'!$R$4:$R$1226,MATCH(1,('[1]Всі приєднання'!$D$4:$D$1226=B6)*('[1]Всі приєднання'!$G$4:$G$1226=C6),0)),"")</f>
        <v>Бовшів, Демешківці (Вигода, Галицька, Т.Шевченка), Задністрянське (Б.Хмельницького, В.Івасюка, В.Стефаника, В.Стуса, Д.Вітовського, Д.Галицького, Д.Січинського, Заводська, І.Франка, Л.Українки, Левицького, Львівська, М.Грушевського, Миру, Новоселів, Переїздна, С.Бандери, Т.Шевченка), Німшин (Бічна, Зарічна, І.Франка, Л.Українки, Миру, Наддністрянська, Січових Стрільців), Поплавники (Вишнева, Зелена, Молодіжна, Т.Шевченка), Придністров'я (Бокова, Набережна, Наддністрянська, Т.Шевченка, Шкільна)</v>
      </c>
      <c r="F6" s="38" t="str" cm="1">
        <f t="array" ref="F6">IFERROR(INDEX('[1]Всі приєднання'!$S$4:$S$1226,MATCH(1,('[1]Всі приєднання'!$D$4:$D$1226=B6)*('[1]Всі приєднання'!$G$4:$G$1226=C6),0)),"")</f>
        <v>Населення, ферма виготовлення  кормів для ВГХ і свиней  с. Демешківці, фекальна очисна станція</v>
      </c>
      <c r="G6" s="39" cm="1">
        <f t="array" ref="G6">IFERROR(INDEX('[1]Всі приєднання'!$P$4:$P$1226,MATCH(1,('[1]Всі приєднання'!$D$4:$D$1226=B6)*('[1]Всі приєднання'!$G$4:$G$1226=C6),0)),"")</f>
        <v>1041</v>
      </c>
    </row>
    <row r="7" spans="1:7" ht="36.75" thickBot="1" x14ac:dyDescent="0.3">
      <c r="A7" s="49" t="s">
        <v>103</v>
      </c>
      <c r="B7" s="42" t="s">
        <v>47</v>
      </c>
      <c r="C7" s="42" t="s">
        <v>48</v>
      </c>
      <c r="D7" s="40">
        <v>130</v>
      </c>
      <c r="E7" s="41" t="str" cm="1">
        <f t="array" ref="E7">IFERROR(INDEX('[1]Всі приєднання'!$R$4:$R$1226,MATCH(1,('[1]Всі приєднання'!$D$4:$D$1226=B7)*('[1]Всі приєднання'!$G$4:$G$1226=C7),0)),"")</f>
        <v>Загір'я-Кукільницьке (Т.Шевченка), Кукільники (Т.Шевченка)</v>
      </c>
      <c r="F7" s="41" t="str" cm="1">
        <f t="array" ref="F7">IFERROR(INDEX('[1]Всі приєднання'!$S$4:$S$1226,MATCH(1,('[1]Всі приєднання'!$D$4:$D$1226=B7)*('[1]Всі приєднання'!$G$4:$G$1226=C7),0)),"")</f>
        <v>Населення</v>
      </c>
      <c r="G7" s="42" cm="1">
        <f t="array" ref="G7">IFERROR(INDEX('[1]Всі приєднання'!$P$4:$P$1226,MATCH(1,('[1]Всі приєднання'!$D$4:$D$1226=B7)*('[1]Всі приєднання'!$G$4:$G$1226=C7),0)),"")</f>
        <v>140</v>
      </c>
    </row>
    <row r="8" spans="1:7" ht="72.75" thickBot="1" x14ac:dyDescent="0.3">
      <c r="A8" s="49" t="s">
        <v>103</v>
      </c>
      <c r="B8" s="39" t="s">
        <v>47</v>
      </c>
      <c r="C8" s="39" t="s">
        <v>49</v>
      </c>
      <c r="D8" s="37">
        <v>70</v>
      </c>
      <c r="E8" s="38" t="str" cm="1">
        <f t="array" ref="E8">IFERROR(INDEX('[1]Всі приєднання'!$R$4:$R$1226,MATCH(1,('[1]Всі приєднання'!$D$4:$D$1226=B8)*('[1]Всі приєднання'!$G$4:$G$1226=C8),0)),"")</f>
        <v>Дитятин (Л.Українки, Лісова, Січових Стрільців, Т.Шевченка, Центральна, Церковна), Набережне (За ріка, Т.Шевченка), Хохонів (Л.Українки), Червень (Замкова, Спасівська)</v>
      </c>
      <c r="F8" s="38" t="str" cm="1">
        <f t="array" ref="F8">IFERROR(INDEX('[1]Всі приєднання'!$S$4:$S$1226,MATCH(1,('[1]Всі приєднання'!$D$4:$D$1226=B8)*('[1]Всі приєднання'!$G$4:$G$1226=C8),0)),"")</f>
        <v>Населення</v>
      </c>
      <c r="G8" s="39" cm="1">
        <f t="array" ref="G8">IFERROR(INDEX('[1]Всі приєднання'!$P$4:$P$1226,MATCH(1,('[1]Всі приєднання'!$D$4:$D$1226=B8)*('[1]Всі приєднання'!$G$4:$G$1226=C8),0)),"")</f>
        <v>233</v>
      </c>
    </row>
    <row r="9" spans="1:7" ht="18.75" thickBot="1" x14ac:dyDescent="0.3">
      <c r="A9" s="49" t="s">
        <v>103</v>
      </c>
      <c r="B9" s="42" t="s">
        <v>47</v>
      </c>
      <c r="C9" s="42" t="s">
        <v>50</v>
      </c>
      <c r="D9" s="40">
        <v>20</v>
      </c>
      <c r="E9" s="41" t="str" cm="1">
        <f t="array" ref="E9">IFERROR(INDEX('[1]Всі приєднання'!$R$4:$R$1226,MATCH(1,('[1]Всі приєднання'!$D$4:$D$1226=B9)*('[1]Всі приєднання'!$G$4:$G$1226=C9),0)),"")</f>
        <v>Хохонів (Зелена, І.Франка, Л.Українки, Шкільна)</v>
      </c>
      <c r="F9" s="41" t="str" cm="1">
        <f t="array" ref="F9">IFERROR(INDEX('[1]Всі приєднання'!$S$4:$S$1226,MATCH(1,('[1]Всі приєднання'!$D$4:$D$1226=B9)*('[1]Всі приєднання'!$G$4:$G$1226=C9),0)),"")</f>
        <v>Населення</v>
      </c>
      <c r="G9" s="42" cm="1">
        <f t="array" ref="G9">IFERROR(INDEX('[1]Всі приєднання'!$P$4:$P$1226,MATCH(1,('[1]Всі приєднання'!$D$4:$D$1226=B9)*('[1]Всі приєднання'!$G$4:$G$1226=C9),0)),"")</f>
        <v>100</v>
      </c>
    </row>
    <row r="10" spans="1:7" ht="54.75" thickBot="1" x14ac:dyDescent="0.3">
      <c r="A10" s="49" t="s">
        <v>103</v>
      </c>
      <c r="B10" s="39" t="s">
        <v>47</v>
      </c>
      <c r="C10" s="39" t="s">
        <v>51</v>
      </c>
      <c r="D10" s="37">
        <v>40</v>
      </c>
      <c r="E10" s="38" t="str" cm="1">
        <f t="array" ref="E10">IFERROR(INDEX('[1]Всі приєднання'!$R$4:$R$1226,MATCH(1,('[1]Всі приєднання'!$D$4:$D$1226=B10)*('[1]Всі приєднання'!$G$4:$G$1226=C10),0)),"")</f>
        <v>Загір'я-Кукільницьке (С.Бандери), Хохонів (І.Мазепи, Л.Українки, Шкільна), Яблунів (В.Стефаника, Зелена, Т.Шевченка, Центральна, Шкільна)</v>
      </c>
      <c r="F10" s="38" t="str" cm="1">
        <f t="array" ref="F10">IFERROR(INDEX('[1]Всі приєднання'!$S$4:$S$1226,MATCH(1,('[1]Всі приєднання'!$D$4:$D$1226=B10)*('[1]Всі приєднання'!$G$4:$G$1226=C10),0)),"")</f>
        <v>Населення</v>
      </c>
      <c r="G10" s="39" cm="1">
        <f t="array" ref="G10">IFERROR(INDEX('[1]Всі приєднання'!$P$4:$P$1226,MATCH(1,('[1]Всі приєднання'!$D$4:$D$1226=B10)*('[1]Всі приєднання'!$G$4:$G$1226=C10),0)),"")</f>
        <v>334</v>
      </c>
    </row>
    <row r="11" spans="1:7" ht="90.75" thickBot="1" x14ac:dyDescent="0.3">
      <c r="A11" s="49" t="s">
        <v>104</v>
      </c>
      <c r="B11" s="42" t="s">
        <v>9</v>
      </c>
      <c r="C11" s="42" t="s">
        <v>54</v>
      </c>
      <c r="D11" s="40">
        <v>35</v>
      </c>
      <c r="E11" s="41" t="str" cm="1">
        <f t="array" ref="E11">IFERROR(INDEX('[1]Всі приєднання'!$R$4:$R$1226,MATCH(1,('[1]Всі приєднання'!$D$4:$D$1226=B11)*('[1]Всі приєднання'!$G$4:$G$1226=C11),0)),"")</f>
        <v>Мошківці (Братів Косарів, В.Стуса, Клубна, Л.Українки, Лугова, О.Кобилянської, П.Тичини, Центральна, Ю.Гагаріна), Сівка-Войнилівська (Дністровська, Зелена, І.Франка, Клубна, Молодіжна, Мошківська, Перемоги, Т.Шевченка, Центральна)</v>
      </c>
      <c r="F11" s="41" t="str" cm="1">
        <f t="array" ref="F11">IFERROR(INDEX('[1]Всі приєднання'!$S$4:$S$1226,MATCH(1,('[1]Всі приєднання'!$D$4:$D$1226=B11)*('[1]Всі приєднання'!$G$4:$G$1226=C11),0)),"")</f>
        <v>Населення</v>
      </c>
      <c r="G11" s="42" cm="1">
        <f t="array" ref="G11">IFERROR(INDEX('[1]Всі приєднання'!$P$4:$P$1226,MATCH(1,('[1]Всі приєднання'!$D$4:$D$1226=B11)*('[1]Всі приєднання'!$G$4:$G$1226=C11),0)),"")</f>
        <v>375</v>
      </c>
    </row>
    <row r="12" spans="1:7" ht="180.75" thickBot="1" x14ac:dyDescent="0.3">
      <c r="A12" s="49" t="s">
        <v>104</v>
      </c>
      <c r="B12" s="39" t="s">
        <v>44</v>
      </c>
      <c r="C12" s="39" t="s">
        <v>55</v>
      </c>
      <c r="D12" s="37">
        <v>160</v>
      </c>
      <c r="E12" s="38" t="str" cm="1">
        <f t="array" ref="E12">IFERROR(INDEX('[1]Всі приєднання'!$R$4:$R$1226,MATCH(1,('[1]Всі приєднання'!$D$4:$D$1226=B12)*('[1]Всі приєднання'!$G$4:$G$1226=C12),0)),"")</f>
        <v>Довпотів (В.Чорновола, М.Вовчка, М.Черемшини, Січових Стрільців, Т.Шевченка), Калуш (Височанка), Копанки (А.Шептицького, Б.Хмельницького, Будівельників, В.Івасюка, В.Стефаника, В.Чорновола, Героя І.Дмитріва, Є.Коновальця, Зелена, І.Франка, Княгині Ольги, Костіва, Л.Українки, М.Драгоманова, масив Сонячний, Молодіжна, Н.Яремчука, Новий масив, Новобудова, О.Довбуша, П.Дорошенка, П.Сагайдачного, Р.Шухевича, С.Бандери, Сівецька, Січових Стрільців, Сонячна, Т.Шевченка, Теплиці, Церковна, Ю.Гагаріна, 50-річчя УПА)</v>
      </c>
      <c r="F12" s="38" t="str" cm="1">
        <f t="array" ref="F12">IFERROR(INDEX('[1]Всі приєднання'!$S$4:$S$1226,MATCH(1,('[1]Всі приєднання'!$D$4:$D$1226=B12)*('[1]Всі приєднання'!$G$4:$G$1226=C12),0)),"")</f>
        <v>Гудвеллі Україна</v>
      </c>
      <c r="G12" s="39" cm="1">
        <f t="array" ref="G12">IFERROR(INDEX('[1]Всі приєднання'!$P$4:$P$1226,MATCH(1,('[1]Всі приєднання'!$D$4:$D$1226=B12)*('[1]Всі приєднання'!$G$4:$G$1226=C12),0)),"")</f>
        <v>878</v>
      </c>
    </row>
    <row r="13" spans="1:7" ht="90.75" thickBot="1" x14ac:dyDescent="0.3">
      <c r="A13" s="49" t="s">
        <v>104</v>
      </c>
      <c r="B13" s="42" t="s">
        <v>44</v>
      </c>
      <c r="C13" s="42" t="s">
        <v>56</v>
      </c>
      <c r="D13" s="40">
        <v>115</v>
      </c>
      <c r="E13" s="41" t="str" cm="1">
        <f t="array" ref="E13">IFERROR(INDEX('[1]Всі приєднання'!$R$4:$R$1226,MATCH(1,('[1]Всі приєднання'!$D$4:$D$1226=B13)*('[1]Всі приєднання'!$G$4:$G$1226=C13),0)),"")</f>
        <v>Гуменів (В.Чорновола, Зелена, І.Франка, Молодіжна, С.Бандери, Т.Шевченка), Довгий Войнилів (Зарічна, І.Франка, Мисливська, Т.Шевченка), Негівці (Зарічна, Молодіжна, Підгірна, Підлісна, Т.Шевченка, Тарантюка, Хутірська)</v>
      </c>
      <c r="F13" s="41" t="str" cm="1">
        <f t="array" ref="F13">IFERROR(INDEX('[1]Всі приєднання'!$S$4:$S$1226,MATCH(1,('[1]Всі приєднання'!$D$4:$D$1226=B13)*('[1]Всі приєднання'!$G$4:$G$1226=C13),0)),"")</f>
        <v>Гудвеллі Україна</v>
      </c>
      <c r="G13" s="42" cm="1">
        <f t="array" ref="G13">IFERROR(INDEX('[1]Всі приєднання'!$P$4:$P$1226,MATCH(1,('[1]Всі приєднання'!$D$4:$D$1226=B13)*('[1]Всі приєднання'!$G$4:$G$1226=C13),0)),"")</f>
        <v>707</v>
      </c>
    </row>
    <row r="14" spans="1:7" ht="90.75" thickBot="1" x14ac:dyDescent="0.3">
      <c r="A14" s="49" t="s">
        <v>104</v>
      </c>
      <c r="B14" s="39" t="s">
        <v>57</v>
      </c>
      <c r="C14" s="39" t="s">
        <v>58</v>
      </c>
      <c r="D14" s="37">
        <v>75</v>
      </c>
      <c r="E14" s="38" t="str" cm="1">
        <f t="array" ref="E14">IFERROR(INDEX('[1]Всі приєднання'!$R$4:$R$1226,MATCH(1,('[1]Всі приєднання'!$D$4:$D$1226=B14)*('[1]Всі приєднання'!$G$4:$G$1226=C14),0)),"")</f>
        <v>Войнилів (Б.Хмельницького, В.Стефаника, Зелена, І.Франка, М.Грушевського, Миколи Євшана, Сонячна, Т.Шевченка), Дубовиця (Гаврилюка, Т.Шевченка), Середня (Кулачкова, Кулачковського, М.Грушевського , О.Бабія, Перемоги, Т.Шевченка, Ю.Федьковича)</v>
      </c>
      <c r="F14" s="38" t="str" cm="1">
        <f t="array" ref="F14">IFERROR(INDEX('[1]Всі приєднання'!$S$4:$S$1226,MATCH(1,('[1]Всі приєднання'!$D$4:$D$1226=B14)*('[1]Всі приєднання'!$G$4:$G$1226=C14),0)),"")</f>
        <v>Населення</v>
      </c>
      <c r="G14" s="39" cm="1">
        <f t="array" ref="G14">IFERROR(INDEX('[1]Всі приєднання'!$P$4:$P$1226,MATCH(1,('[1]Всі приєднання'!$D$4:$D$1226=B14)*('[1]Всі приєднання'!$G$4:$G$1226=C14),0)),"")</f>
        <v>440</v>
      </c>
    </row>
    <row r="15" spans="1:7" ht="198.75" thickBot="1" x14ac:dyDescent="0.3">
      <c r="A15" s="49" t="s">
        <v>104</v>
      </c>
      <c r="B15" s="42" t="s">
        <v>57</v>
      </c>
      <c r="C15" s="42" t="s">
        <v>59</v>
      </c>
      <c r="D15" s="40">
        <v>250</v>
      </c>
      <c r="E15" s="41" t="str" cm="1">
        <f t="array" ref="E15">IFERROR(INDEX('[1]Всі приєднання'!$R$4:$R$1226,MATCH(1,('[1]Всі приєднання'!$D$4:$D$1226=B15)*('[1]Всі приєднання'!$G$4:$G$1226=C15),0)),"")</f>
        <v>Войнилів (Б.Хмельницького), Довгий Войнилів (За цвинтарем, Зарічна, Зелена, Львівська, Мисливська, Новий масив, Садова, Ставкова, Т.Шевченка), Перекоси (Є.Коновальця, Зелена, Колгоспна, Л.Українки, Миру, Молодіжна, Нова, Січових Стрільців, Т.Шевченка), Станькова (Вовчків, Вовчуків, Галицька), Томашівці (Гургули, Добровольського, Довпотівська, Дубини, Дубинська, Зарічна, Кам'яне, Л.Українки, М.Грушевського, Миру, Молодіжна, Н.Яремчука, Набережна, Незалежності, Нове село, Ремезовського, Сигли, Січових Стрільців, Т.Шевченка, Церковна, Я.Ткачука)</v>
      </c>
      <c r="F15" s="41" t="str" cm="1">
        <f t="array" ref="F15">IFERROR(INDEX('[1]Всі приєднання'!$S$4:$S$1226,MATCH(1,('[1]Всі приєднання'!$D$4:$D$1226=B15)*('[1]Всі приєднання'!$G$4:$G$1226=C15),0)),"")</f>
        <v>Населення</v>
      </c>
      <c r="G15" s="42" cm="1">
        <f t="array" ref="G15">IFERROR(INDEX('[1]Всі приєднання'!$P$4:$P$1226,MATCH(1,('[1]Всі приєднання'!$D$4:$D$1226=B15)*('[1]Всі приєднання'!$G$4:$G$1226=C15),0)),"")</f>
        <v>1171</v>
      </c>
    </row>
    <row r="16" spans="1:7" ht="90.75" thickBot="1" x14ac:dyDescent="0.3">
      <c r="A16" s="49" t="s">
        <v>104</v>
      </c>
      <c r="B16" s="39" t="s">
        <v>57</v>
      </c>
      <c r="C16" s="39" t="s">
        <v>60</v>
      </c>
      <c r="D16" s="37">
        <v>25</v>
      </c>
      <c r="E16" s="38" t="str" cm="1">
        <f t="array" ref="E16">IFERROR(INDEX('[1]Всі приєднання'!$R$4:$R$1226,MATCH(1,('[1]Всі приєднання'!$D$4:$D$1226=B16)*('[1]Всі приєднання'!$G$4:$G$1226=C16),0)),"")</f>
        <v>Довпотів (В.Стефаника, І.Франка, Л.Українки, Личаківка, М.Грушевського, О.Довбуша, Січових Стрільців, Т.Шевченка, Церковна, Ю.Гагаріна), Копанки (І.Франка, М.Грушевського), Негівці (М.Грушевського, Хутірська), Томашівці (Дубини)</v>
      </c>
      <c r="F16" s="38" t="str" cm="1">
        <f t="array" ref="F16">IFERROR(INDEX('[1]Всі приєднання'!$S$4:$S$1226,MATCH(1,('[1]Всі приєднання'!$D$4:$D$1226=B16)*('[1]Всі приєднання'!$G$4:$G$1226=C16),0)),"")</f>
        <v>Населення</v>
      </c>
      <c r="G16" s="39" cm="1">
        <f t="array" ref="G16">IFERROR(INDEX('[1]Всі приєднання'!$P$4:$P$1226,MATCH(1,('[1]Всі приєднання'!$D$4:$D$1226=B16)*('[1]Всі приєднання'!$G$4:$G$1226=C16),0)),"")</f>
        <v>276</v>
      </c>
    </row>
    <row r="17" spans="1:7" ht="252.75" thickBot="1" x14ac:dyDescent="0.3">
      <c r="A17" s="49" t="s">
        <v>104</v>
      </c>
      <c r="B17" s="42" t="s">
        <v>57</v>
      </c>
      <c r="C17" s="42" t="s">
        <v>61</v>
      </c>
      <c r="D17" s="40">
        <v>240</v>
      </c>
      <c r="E17" s="41" t="str" cm="1">
        <f t="array" ref="E17">IFERROR(INDEX('[1]Всі приєднання'!$R$4:$R$1226,MATCH(1,('[1]Всі приєднання'!$D$4:$D$1226=B17)*('[1]Всі приєднання'!$G$4:$G$1226=C17),0)),"")</f>
        <v>Войнилів ('Петриківці', Т.Шевченка), Кудлатівка (Л.Українки, Молодіжна, Нова, Озерна, С.Бандери), Павликівка (І.Франка, Л.Українки , Мединська, Миру), Перевозець (Академіка С.Корольова, Б.Хмельницького, В.Івасюка, В.Стуса, Верхня Фальча, Д.Паліїва, Зарайшулі, Зелена, І.Франка, Л.Українки, М.Грушевського, Молодіжна, Набережна, Незалежності, Нижня Фальча, Нова, Окружна, Професора І. Андрухіва, Т.Шевченка, Тиха, Церковна, Шкільна), Середній Бабин (Бабинська, В.Чорновола, Войнилівська, Галицька, І.Франка, Л.Українки, Молодіжна, Незалежності, Нова, Новий масив, С.Бандери, Садова, Т.Шевченка, Я.Галана), Слобідка (В.Чорновола, Верховинська, Зелена, І.Франка, Лісова, Молодіжна, Січових Стрільців, Т.Шевченка)</v>
      </c>
      <c r="F17" s="41" t="str" cm="1">
        <f t="array" ref="F17">IFERROR(INDEX('[1]Всі приєднання'!$S$4:$S$1226,MATCH(1,('[1]Всі приєднання'!$D$4:$D$1226=B17)*('[1]Всі приєднання'!$G$4:$G$1226=C17),0)),"")</f>
        <v>Населення</v>
      </c>
      <c r="G17" s="42" cm="1">
        <f t="array" ref="G17">IFERROR(INDEX('[1]Всі приєднання'!$P$4:$P$1226,MATCH(1,('[1]Всі приєднання'!$D$4:$D$1226=B17)*('[1]Всі приєднання'!$G$4:$G$1226=C17),0)),"")</f>
        <v>986</v>
      </c>
    </row>
    <row r="18" spans="1:7" ht="216.75" thickBot="1" x14ac:dyDescent="0.3">
      <c r="A18" s="49" t="s">
        <v>105</v>
      </c>
      <c r="B18" s="39" t="s">
        <v>39</v>
      </c>
      <c r="C18" s="39" t="s">
        <v>62</v>
      </c>
      <c r="D18" s="37">
        <v>200</v>
      </c>
      <c r="E18" s="38" t="str" cm="1">
        <f t="array" ref="E18">IFERROR(INDEX('[1]Всі приєднання'!$R$4:$R$1226,MATCH(1,('[1]Всі приєднання'!$D$4:$D$1226=B18)*('[1]Всі приєднання'!$G$4:$G$1226=C18),0)),"")</f>
        <v>Спас (Березово, М.Шашкевича), Микитинці (Березово, Вільшнівська, Воронець, Воронецька, Гасюка, Зарічна, І.Козлана, І.Франка, Козлана І, Л.Українки, М.Грушевського, М.Шашкевича, О.Довбуша, Перемоги, Рівні, Романа Іваничука, с.Спас, Софатова долина, Т.Шевченка, Центр, Я.Головацького, 30-річчя Перемоги), Пістинь (Букатчук, Букатчука, Героїв України, Зарутка, Камянка, Косівська, Набережна, Перемоги, Т.Шевченка, Теребіж, Царина), Стопчатів (Берегова, Борисівка, Ігровище, Малцево, Мальцева, Підгора, Польова, Центральна, Ю.Федьковича), Уторопи (Грабки, Доліпотік, Комісівки, Л.Українки, Лісок, Центр)</v>
      </c>
      <c r="F18" s="38" t="str" cm="1">
        <f t="array" ref="F18">IFERROR(INDEX('[1]Всі приєднання'!$S$4:$S$1226,MATCH(1,('[1]Всі приєднання'!$D$4:$D$1226=B18)*('[1]Всі приєднання'!$G$4:$G$1226=C18),0)),"")</f>
        <v>Населення</v>
      </c>
      <c r="G18" s="39" cm="1">
        <f t="array" ref="G18">IFERROR(INDEX('[1]Всі приєднання'!$P$4:$P$1226,MATCH(1,('[1]Всі приєднання'!$D$4:$D$1226=B18)*('[1]Всі приєднання'!$G$4:$G$1226=C18),0)),"")</f>
        <v>963</v>
      </c>
    </row>
    <row r="19" spans="1:7" ht="180.75" thickBot="1" x14ac:dyDescent="0.3">
      <c r="A19" s="49" t="s">
        <v>105</v>
      </c>
      <c r="B19" s="42" t="s">
        <v>39</v>
      </c>
      <c r="C19" s="42" t="s">
        <v>63</v>
      </c>
      <c r="D19" s="40">
        <v>220</v>
      </c>
      <c r="E19" s="41" t="str" cm="1">
        <f t="array" ref="E19">IFERROR(INDEX('[1]Всі приєднання'!$R$4:$R$1226,MATCH(1,('[1]Всі приєднання'!$D$4:$D$1226=B19)*('[1]Всі приєднання'!$G$4:$G$1226=C19),0)),"")</f>
        <v>Мишин (Електрична, Набережна, Січових Стрільців), Стопчатів ( Д.Павличка, А.Шептицького, Багна, Берегова, Березник, В.Стефаника, В.Стуса, В.Чорновола, Вивіз, Героїв УПА, Городець, Долішній Кут, Заріка, Зарінок, І.Франка, Іванівка, Ігровище, Ірчана, Краківська, Крушник, Л.Українки, М.Черемшини, Малцево, Молодіжна, Незалежності, О.Довбуша, Осередок, Підгора, Польова, С.Бандери, С.Ковпака, Січових Стрільців, Т.Шевченка, Уторопець, Центр, Центральна, Церковна, Шкільна, Я.Галана), Яблунів (Січових Стрільців)</v>
      </c>
      <c r="F19" s="41" t="str" cm="1">
        <f t="array" ref="F19">IFERROR(INDEX('[1]Всі приєднання'!$S$4:$S$1226,MATCH(1,('[1]Всі приєднання'!$D$4:$D$1226=B19)*('[1]Всі приєднання'!$G$4:$G$1226=C19),0)),"")</f>
        <v>Населення</v>
      </c>
      <c r="G19" s="42" cm="1">
        <f t="array" ref="G19">IFERROR(INDEX('[1]Всі приєднання'!$P$4:$P$1226,MATCH(1,('[1]Всі приєднання'!$D$4:$D$1226=B19)*('[1]Всі приєднання'!$G$4:$G$1226=C19),0)),"")</f>
        <v>899</v>
      </c>
    </row>
    <row r="20" spans="1:7" ht="126.75" thickBot="1" x14ac:dyDescent="0.3">
      <c r="A20" s="49" t="s">
        <v>105</v>
      </c>
      <c r="B20" s="39" t="s">
        <v>39</v>
      </c>
      <c r="C20" s="39" t="s">
        <v>51</v>
      </c>
      <c r="D20" s="37">
        <v>165</v>
      </c>
      <c r="E20" s="38" t="str" cm="1">
        <f t="array" ref="E20">IFERROR(INDEX('[1]Всі приєднання'!$R$4:$R$1226,MATCH(1,('[1]Всі приєднання'!$D$4:$D$1226=B20)*('[1]Всі приєднання'!$G$4:$G$1226=C20),0)),"")</f>
        <v>Стопчатів (Незалежності, О.Довбуша, Центральна), Яблунів (Атаманюка, Білого, Братів Ковальчуків, В.Івасюка, В.Стефаника, Гуцульська, І.Мазепи, І.Франка, Лісова, М.Грушевського, М.Черемшини, Мельника, Набережна, О.Довбуша, О.Кобилянської, Паркова, Січових Стрільців, Т.Шевченка, Тиха, Ю.Федьковича, 50-річчя УПА)</v>
      </c>
      <c r="F20" s="38" t="str" cm="1">
        <f t="array" ref="F20">IFERROR(INDEX('[1]Всі приєднання'!$S$4:$S$1226,MATCH(1,('[1]Всі приєднання'!$D$4:$D$1226=B20)*('[1]Всі приєднання'!$G$4:$G$1226=C20),0)),"")</f>
        <v>Населення, пекарня</v>
      </c>
      <c r="G20" s="39" cm="1">
        <f t="array" ref="G20">IFERROR(INDEX('[1]Всі приєднання'!$P$4:$P$1226,MATCH(1,('[1]Всі приєднання'!$D$4:$D$1226=B20)*('[1]Всі приєднання'!$G$4:$G$1226=C20),0)),"")</f>
        <v>797</v>
      </c>
    </row>
    <row r="21" spans="1:7" ht="72.75" thickBot="1" x14ac:dyDescent="0.3">
      <c r="A21" s="49" t="s">
        <v>106</v>
      </c>
      <c r="B21" s="42" t="s">
        <v>64</v>
      </c>
      <c r="C21" s="42" t="s">
        <v>65</v>
      </c>
      <c r="D21" s="40">
        <v>55</v>
      </c>
      <c r="E21" s="41" t="str" cm="1">
        <f t="array" ref="E21">IFERROR(INDEX('[1]Всі приєднання'!$R$4:$R$1226,MATCH(1,('[1]Всі приєднання'!$D$4:$D$1226=B21)*('[1]Всі приєднання'!$G$4:$G$1226=C21),0)),"")</f>
        <v>Козина (Галицька, Д.Галицького, Дністровська, Короля Данила, Л.Українки, Лісова, Миру, Молодіжна, Наддністрянська, Незалежності, СКД, Т.Шевченка, Чотири дуби)</v>
      </c>
      <c r="F21" s="41" t="str" cm="1">
        <f t="array" ref="F21">IFERROR(INDEX('[1]Всі приєднання'!$S$4:$S$1226,MATCH(1,('[1]Всі приєднання'!$D$4:$D$1226=B21)*('[1]Всі приєднання'!$G$4:$G$1226=C21),0)),"")</f>
        <v>Населення, малі підприємства</v>
      </c>
      <c r="G21" s="42" cm="1">
        <f t="array" ref="G21">IFERROR(INDEX('[1]Всі приєднання'!$P$4:$P$1226,MATCH(1,('[1]Всі приєднання'!$D$4:$D$1226=B21)*('[1]Всі приєднання'!$G$4:$G$1226=C21),0)),"")</f>
        <v>256</v>
      </c>
    </row>
    <row r="22" spans="1:7" ht="270.75" thickBot="1" x14ac:dyDescent="0.3">
      <c r="A22" s="49" t="s">
        <v>106</v>
      </c>
      <c r="B22" s="39" t="s">
        <v>64</v>
      </c>
      <c r="C22" s="39" t="s">
        <v>66</v>
      </c>
      <c r="D22" s="37">
        <v>320</v>
      </c>
      <c r="E22" s="38" t="str" cm="1">
        <f t="array" ref="E22">IFERROR(INDEX('[1]Всі приєднання'!$R$4:$R$1226,MATCH(1,('[1]Всі приєднання'!$D$4:$D$1226=B22)*('[1]Всі приєднання'!$G$4:$G$1226=C22),0)),"")</f>
        <v>Єзупіль (С.Бандери), Сілець (А.Коника, Бойчука, В.Івасюка, В.Стефаника, Весела, Володимира Великого, Д.Вітовського, Д.Галицького, Є.Коновальця, Зелена, Зузука, І.Котляревського, І.Франка, Колюшко, Л.Українки, Левицького, М.Вовчка, М.Грушевського, М.Черемшини, Миру, Молодіжна, Незалежності, Нова, Озаркевича, П.Мирного, С.Височана, Сад, Садова, Січових Стрільців, Т.Шевченка, Українських Повстанців), Тязів (Біля Писаря, В.Посадського, В.Стефаника, Воїнів УПА, Галицька, Є.Коновальця, І.Богуна, І.Мазепи, І.Франка, Л.Українки, Лісна, М.Вовчка, М.Грушевського, М.Залізняка, М.Коцюбинського, М.Лисенка, М.Черемшини, Морозова, Онуфрієнка, Посацького, Р.Шухевича, С.Бандери, С.Петлюри, С.Руданського, Січових Стрільців, Т.Шевченка)</v>
      </c>
      <c r="F22" s="38" t="str" cm="1">
        <f t="array" ref="F22">IFERROR(INDEX('[1]Всі приєднання'!$S$4:$S$1226,MATCH(1,('[1]Всі приєднання'!$D$4:$D$1226=B22)*('[1]Всі приєднання'!$G$4:$G$1226=C22),0)),"")</f>
        <v>Населення, малі підприємства</v>
      </c>
      <c r="G22" s="39" cm="1">
        <f t="array" ref="G22">IFERROR(INDEX('[1]Всі приєднання'!$P$4:$P$1226,MATCH(1,('[1]Всі приєднання'!$D$4:$D$1226=B22)*('[1]Всі приєднання'!$G$4:$G$1226=C22),0)),"")</f>
        <v>1021</v>
      </c>
    </row>
    <row r="23" spans="1:7" ht="126.75" thickBot="1" x14ac:dyDescent="0.3">
      <c r="A23" s="49" t="s">
        <v>106</v>
      </c>
      <c r="B23" s="42" t="s">
        <v>64</v>
      </c>
      <c r="C23" s="42" t="s">
        <v>67</v>
      </c>
      <c r="D23" s="40">
        <v>150</v>
      </c>
      <c r="E23" s="41" t="str" cm="1">
        <f t="array" ref="E23">IFERROR(INDEX('[1]Всі приєднання'!$R$4:$R$1226,MATCH(1,('[1]Всі приєднання'!$D$4:$D$1226=B23)*('[1]Всі приєднання'!$G$4:$G$1226=C23),0)),"")</f>
        <v>Єзупіль (Б.Лепкого, Б.Хмельницького, Беренди, В.Івасюка, В.Стуса, Галицька, Є.Коновальця, І.Мазепи, І.Франка, Л.Українки, Лісничівка, М.Хвильвого, Межигороди, Миру, Незалежності, Нова, О.Довбуша, Олександра Олеся, П.Полуботка, Прокоповича, С.Бандери, С.Крушельницької, Січових стрільців, Ставище, Сущинського, Т.Шевченка, Шкільна)</v>
      </c>
      <c r="F23" s="41" t="str" cm="1">
        <f t="array" ref="F23">IFERROR(INDEX('[1]Всі приєднання'!$S$4:$S$1226,MATCH(1,('[1]Всі приєднання'!$D$4:$D$1226=B23)*('[1]Всі приєднання'!$G$4:$G$1226=C23),0)),"")</f>
        <v>Населення, малі підприємства, дитячий психоневрологічний санаторій, лікарня, пекарня</v>
      </c>
      <c r="G23" s="42" cm="1">
        <f t="array" ref="G23">IFERROR(INDEX('[1]Всі приєднання'!$P$4:$P$1226,MATCH(1,('[1]Всі приєднання'!$D$4:$D$1226=B23)*('[1]Всі приєднання'!$G$4:$G$1226=C23),0)),"")</f>
        <v>858</v>
      </c>
    </row>
    <row r="24" spans="1:7" ht="36.75" thickBot="1" x14ac:dyDescent="0.3">
      <c r="A24" s="49" t="s">
        <v>106</v>
      </c>
      <c r="B24" s="39" t="s">
        <v>64</v>
      </c>
      <c r="C24" s="39" t="s">
        <v>68</v>
      </c>
      <c r="D24" s="37">
        <v>15</v>
      </c>
      <c r="E24" s="38" t="str" cm="1">
        <f t="array" ref="E24">IFERROR(INDEX('[1]Всі приєднання'!$R$4:$R$1226,MATCH(1,('[1]Всі приєднання'!$D$4:$D$1226=B24)*('[1]Всі приєднання'!$G$4:$G$1226=C24),0)),"")</f>
        <v>Єзупіль (В.Івасюка, Незалежності, С.Бандери, Сущинського)</v>
      </c>
      <c r="F24" s="38" t="str" cm="1">
        <f t="array" ref="F24">IFERROR(INDEX('[1]Всі приєднання'!$S$4:$S$1226,MATCH(1,('[1]Всі приєднання'!$D$4:$D$1226=B24)*('[1]Всі приєднання'!$G$4:$G$1226=C24),0)),"")</f>
        <v>Населення</v>
      </c>
      <c r="G24" s="39" cm="1">
        <f t="array" ref="G24">IFERROR(INDEX('[1]Всі приєднання'!$P$4:$P$1226,MATCH(1,('[1]Всі приєднання'!$D$4:$D$1226=B24)*('[1]Всі приєднання'!$G$4:$G$1226=C24),0)),"")</f>
        <v>18</v>
      </c>
    </row>
    <row r="25" spans="1:7" ht="54.75" thickBot="1" x14ac:dyDescent="0.3">
      <c r="A25" s="49" t="s">
        <v>106</v>
      </c>
      <c r="B25" s="42" t="s">
        <v>64</v>
      </c>
      <c r="C25" s="42" t="s">
        <v>69</v>
      </c>
      <c r="D25" s="40">
        <v>45</v>
      </c>
      <c r="E25" s="41" t="str" cm="1">
        <f t="array" ref="E25">IFERROR(INDEX('[1]Всі приєднання'!$R$4:$R$1226,MATCH(1,('[1]Всі приєднання'!$D$4:$D$1226=B25)*('[1]Всі приєднання'!$G$4:$G$1226=C25),0)),"")</f>
        <v>Єзупіль (Беренди, Галицька, Д.Вітовського, Загороднього, Л.Українки, М.Грушевського, Миру, О.Довбуша, С.Бандери, С.Височана)</v>
      </c>
      <c r="F25" s="41" t="str" cm="1">
        <f t="array" ref="F25">IFERROR(INDEX('[1]Всі приєднання'!$S$4:$S$1226,MATCH(1,('[1]Всі приєднання'!$D$4:$D$1226=B25)*('[1]Всі приєднання'!$G$4:$G$1226=C25),0)),"")</f>
        <v>Населення, малі підприємства</v>
      </c>
      <c r="G25" s="42" cm="1">
        <f t="array" ref="G25">IFERROR(INDEX('[1]Всі приєднання'!$P$4:$P$1226,MATCH(1,('[1]Всі приєднання'!$D$4:$D$1226=B25)*('[1]Всі приєднання'!$G$4:$G$1226=C25),0)),"")</f>
        <v>241</v>
      </c>
    </row>
    <row r="26" spans="1:7" ht="108.75" thickBot="1" x14ac:dyDescent="0.3">
      <c r="A26" s="49" t="s">
        <v>107</v>
      </c>
      <c r="B26" s="39" t="s">
        <v>70</v>
      </c>
      <c r="C26" s="39" t="s">
        <v>71</v>
      </c>
      <c r="D26" s="37">
        <v>260</v>
      </c>
      <c r="E26" s="38" t="str" cm="1">
        <f t="array" ref="E26">IFERROR(INDEX('[1]Всі приєднання'!$R$4:$R$1226,MATCH(1,('[1]Всі приєднання'!$D$4:$D$1226=B26)*('[1]Всі приєднання'!$G$4:$G$1226=C26),0)),"")</f>
        <v>Гвізд (В.Івасюка, В.Чорновола, Визволення, Визвольна, Зелена, І.Мазепи, І.Франка, Колгоспний двір, Л.Українки, Лісова, Миру, Молодіжна, Набережна, Незалежності, Новопроектна, Підлісна, Річна, Садова, Синяка, Скарбова, Скрушники, Сонячна, СТРІЛЕЦЬКА, Т.Шевченка), Молодків (Незалежна, Т.Шевченка)</v>
      </c>
      <c r="F26" s="38" t="str" cm="1">
        <f t="array" ref="F26">IFERROR(INDEX('[1]Всі приєднання'!$S$4:$S$1226,MATCH(1,('[1]Всі приєднання'!$D$4:$D$1226=B26)*('[1]Всі приєднання'!$G$4:$G$1226=C26),0)),"")</f>
        <v>Населення</v>
      </c>
      <c r="G26" s="39" cm="1">
        <f t="array" ref="G26">IFERROR(INDEX('[1]Всі приєднання'!$P$4:$P$1226,MATCH(1,('[1]Всі приєднання'!$D$4:$D$1226=B26)*('[1]Всі приєднання'!$G$4:$G$1226=C26),0)),"")</f>
        <v>1209</v>
      </c>
    </row>
    <row r="27" spans="1:7" ht="180.75" thickBot="1" x14ac:dyDescent="0.3">
      <c r="A27" s="49" t="s">
        <v>107</v>
      </c>
      <c r="B27" s="42" t="s">
        <v>70</v>
      </c>
      <c r="C27" s="42" t="s">
        <v>72</v>
      </c>
      <c r="D27" s="40">
        <v>180</v>
      </c>
      <c r="E27" s="41" t="str" cm="1">
        <f t="array" ref="E27">IFERROR(INDEX('[1]Всі приєднання'!$R$4:$R$1226,MATCH(1,('[1]Всі приєднання'!$D$4:$D$1226=B27)*('[1]Всі приєднання'!$G$4:$G$1226=C27),0)),"")</f>
        <v>Гвізд (В.Терешкової), Молодків (Б.Лепкого, Б.Хмельницького, В.Івасюка, В.Стефаника, В.Стуса, В.Чорновола, Василя Симоненка, Г.Дерев'янко, Горішня, Горішнянська, Грабники, Д.Галицького, Зелена, І.Франка, Л.Українки, Луги, Лугівська, Лукавецька, М.Вовчка, М.Грушевського, М.Підгірянки, М.Черемшини, Миру, Молодіжна, Незалежна, Незалежності, О.Довбуша, О.Кобилянської, П.Тичини, Польова, Прикарпатська, Р.Шухевича, С.Бандери, С.Руднєва, Свободи, Січових Стрільців, Ставкова, Т.Шевченка, Тиха)</v>
      </c>
      <c r="F27" s="41" t="str" cm="1">
        <f t="array" ref="F27">IFERROR(INDEX('[1]Всі приєднання'!$S$4:$S$1226,MATCH(1,('[1]Всі приєднання'!$D$4:$D$1226=B27)*('[1]Всі приєднання'!$G$4:$G$1226=C27),0)),"")</f>
        <v>Населення</v>
      </c>
      <c r="G27" s="42" cm="1">
        <f t="array" ref="G27">IFERROR(INDEX('[1]Всі приєднання'!$P$4:$P$1226,MATCH(1,('[1]Всі приєднання'!$D$4:$D$1226=B27)*('[1]Всі приєднання'!$G$4:$G$1226=C27),0)),"")</f>
        <v>961</v>
      </c>
    </row>
    <row r="28" spans="1:7" ht="36.75" thickBot="1" x14ac:dyDescent="0.3">
      <c r="A28" s="49" t="s">
        <v>108</v>
      </c>
      <c r="B28" s="39" t="s">
        <v>10</v>
      </c>
      <c r="C28" s="39" t="s">
        <v>73</v>
      </c>
      <c r="D28" s="37">
        <v>120</v>
      </c>
      <c r="E28" s="38" t="str" cm="1">
        <f t="array" ref="E28">IFERROR(INDEX('[1]Всі приєднання'!$R$4:$R$1226,MATCH(1,('[1]Всі приєднання'!$D$4:$D$1226=B28)*('[1]Всі приєднання'!$G$4:$G$1226=C28),0)),"")</f>
        <v>Конюшки (Беревечки, Чагрівська), Насташине (Зелена Криниця)</v>
      </c>
      <c r="F28" s="38" t="str" cm="1">
        <f t="array" ref="F28">IFERROR(INDEX('[1]Всі приєднання'!$S$4:$S$1226,MATCH(1,('[1]Всі приєднання'!$D$4:$D$1226=B28)*('[1]Всі приєднання'!$G$4:$G$1226=C28),0)),"")</f>
        <v>Населення, школа, газорозподільча станція</v>
      </c>
      <c r="G28" s="39" cm="1">
        <f t="array" ref="G28">IFERROR(INDEX('[1]Всі приєднання'!$P$4:$P$1226,MATCH(1,('[1]Всі приєднання'!$D$4:$D$1226=B28)*('[1]Всі приєднання'!$G$4:$G$1226=C28),0)),"")</f>
        <v>6</v>
      </c>
    </row>
    <row r="29" spans="1:7" ht="18.75" thickBot="1" x14ac:dyDescent="0.3">
      <c r="A29" s="49" t="s">
        <v>108</v>
      </c>
      <c r="B29" s="42" t="s">
        <v>10</v>
      </c>
      <c r="C29" s="42" t="s">
        <v>20</v>
      </c>
      <c r="D29" s="40">
        <v>70</v>
      </c>
      <c r="E29" s="41" t="str" cm="1">
        <f t="array" ref="E29">IFERROR(INDEX('[1]Всі приєднання'!$R$4:$R$1226,MATCH(1,('[1]Всі приєднання'!$D$4:$D$1226=B29)*('[1]Всі приєднання'!$G$4:$G$1226=C29),0)),"")</f>
        <v>Конюшки (Загора, Кооперативна, Церковна)</v>
      </c>
      <c r="F29" s="41" t="str" cm="1">
        <f t="array" ref="F29">IFERROR(INDEX('[1]Всі приєднання'!$S$4:$S$1226,MATCH(1,('[1]Всі приєднання'!$D$4:$D$1226=B29)*('[1]Всі приєднання'!$G$4:$G$1226=C29),0)),"")</f>
        <v>Населення</v>
      </c>
      <c r="G29" s="42" cm="1">
        <f t="array" ref="G29">IFERROR(INDEX('[1]Всі приєднання'!$P$4:$P$1226,MATCH(1,('[1]Всі приєднання'!$D$4:$D$1226=B29)*('[1]Всі приєднання'!$G$4:$G$1226=C29),0)),"")</f>
        <v>7</v>
      </c>
    </row>
    <row r="30" spans="1:7" ht="36.75" thickBot="1" x14ac:dyDescent="0.3">
      <c r="A30" s="49" t="s">
        <v>108</v>
      </c>
      <c r="B30" s="39" t="s">
        <v>10</v>
      </c>
      <c r="C30" s="39" t="s">
        <v>74</v>
      </c>
      <c r="D30" s="37">
        <v>90</v>
      </c>
      <c r="E30" s="38" t="str" cm="1">
        <f t="array" ref="E30">IFERROR(INDEX('[1]Всі приєднання'!$R$4:$R$1226,MATCH(1,('[1]Всі приєднання'!$D$4:$D$1226=B30)*('[1]Всі приєднання'!$G$4:$G$1226=C30),0)),"")</f>
        <v>Заливки (Заливки), Лучинці (Т.Шевченка), Уїзд (Центральна)</v>
      </c>
      <c r="F30" s="38" t="str" cm="1">
        <f t="array" ref="F30">IFERROR(INDEX('[1]Всі приєднання'!$S$4:$S$1226,MATCH(1,('[1]Всі приєднання'!$D$4:$D$1226=B30)*('[1]Всі приєднання'!$G$4:$G$1226=C30),0)),"")</f>
        <v>Населення, Галпласт, СГВК "Уїзд"</v>
      </c>
      <c r="G30" s="39" cm="1">
        <f t="array" ref="G30">IFERROR(INDEX('[1]Всі приєднання'!$P$4:$P$1226,MATCH(1,('[1]Всі приєднання'!$D$4:$D$1226=B30)*('[1]Всі приєднання'!$G$4:$G$1226=C30),0)),"")</f>
        <v>143</v>
      </c>
    </row>
    <row r="31" spans="1:7" ht="180.75" thickBot="1" x14ac:dyDescent="0.3">
      <c r="A31" s="49" t="s">
        <v>108</v>
      </c>
      <c r="B31" s="42" t="s">
        <v>75</v>
      </c>
      <c r="C31" s="42" t="s">
        <v>76</v>
      </c>
      <c r="D31" s="40">
        <v>90</v>
      </c>
      <c r="E31" s="41" t="str" cm="1">
        <f t="array" ref="E31">IFERROR(INDEX('[1]Всі приєднання'!$R$4:$R$1226,MATCH(1,('[1]Всі приєднання'!$D$4:$D$1226=B31)*('[1]Всі приєднання'!$G$4:$G$1226=C31),0)),"")</f>
        <v>Букачівці, Витань (І.Франка), Колоколин (А.Чехова, Б.Хмельницького, В.Калини, Дружби, Залужанська, Зелена, І.Франка, Кооперативна, Л.Українки, Миру, Підгірна, Приозерне, Промислова, Т.Шевченка, Учительська), Чагрів (Б.Хмельницького, Бояни, В.Чорновола, Володимира Великого, Д.Вітовського, Д.Галицького, Дружби, Дудки, Зелена, І.Мазепи, І.Підкови, І.Франка, Л.Українки, М.Грушевського, Насті Чагрівни, Незалежності, Огоновського, Приозерна, Роксолани, С.Бандери, Січових Стрільців, Т.Шевченка)</v>
      </c>
      <c r="F31" s="41" t="str" cm="1">
        <f t="array" ref="F31">IFERROR(INDEX('[1]Всі приєднання'!$S$4:$S$1226,MATCH(1,('[1]Всі приєднання'!$D$4:$D$1226=B31)*('[1]Всі приєднання'!$G$4:$G$1226=C31),0)),"")</f>
        <v xml:space="preserve">Населення, школа, </v>
      </c>
      <c r="G31" s="42" cm="1">
        <f t="array" ref="G31">IFERROR(INDEX('[1]Всі приєднання'!$P$4:$P$1226,MATCH(1,('[1]Всі приєднання'!$D$4:$D$1226=B31)*('[1]Всі приєднання'!$G$4:$G$1226=C31),0)),"")</f>
        <v>678</v>
      </c>
    </row>
    <row r="32" spans="1:7" ht="180.75" thickBot="1" x14ac:dyDescent="0.3">
      <c r="A32" s="49" t="s">
        <v>108</v>
      </c>
      <c r="B32" s="39" t="s">
        <v>75</v>
      </c>
      <c r="C32" s="39" t="s">
        <v>77</v>
      </c>
      <c r="D32" s="37">
        <v>125</v>
      </c>
      <c r="E32" s="38" t="str" cm="1">
        <f t="array" ref="E32">IFERROR(INDEX('[1]Всі приєднання'!$R$4:$R$1226,MATCH(1,('[1]Всі приєднання'!$D$4:$D$1226=B32)*('[1]Всі приєднання'!$G$4:$G$1226=C32),0)),"")</f>
        <v>Букачівська Слобода (Б.Лепкого), Вишнів (Відкозарі), Луковець-Вишнівський (В.Івасюка, В.Стуса, В.Чорновола, Галицька, І.Франка, Л.Українки, Луковецька, М.Грушевського, Привокзальна, С.Бандери, Свободи, Т.Шевченка), Луковець-Журівський (Верховинська, Голешівська, Горішня Зелена, Долішня Зелена, Журівська, М.Грушевського), Посвірж (І.Франка, Т.Шевченка), Рогатин (Липова), Чернів (В.Стуса, Затростина, Зелена, О.Кобилянської, Попів, Січових Стрільців, Т.Шевченка), Новошини (Луковецька)</v>
      </c>
      <c r="F32" s="38" t="str" cm="1">
        <f t="array" ref="F32">IFERROR(INDEX('[1]Всі приєднання'!$S$4:$S$1226,MATCH(1,('[1]Всі приєднання'!$D$4:$D$1226=B32)*('[1]Всі приєднання'!$G$4:$G$1226=C32),0)),"")</f>
        <v>Населення, школа</v>
      </c>
      <c r="G32" s="39" cm="1">
        <f t="array" ref="G32">IFERROR(INDEX('[1]Всі приєднання'!$P$4:$P$1226,MATCH(1,('[1]Всі приєднання'!$D$4:$D$1226=B32)*('[1]Всі приєднання'!$G$4:$G$1226=C32),0)),"")</f>
        <v>663</v>
      </c>
    </row>
    <row r="33" spans="1:7" ht="108.75" thickBot="1" x14ac:dyDescent="0.3">
      <c r="A33" s="49" t="s">
        <v>108</v>
      </c>
      <c r="B33" s="42" t="s">
        <v>75</v>
      </c>
      <c r="C33" s="42" t="s">
        <v>15</v>
      </c>
      <c r="D33" s="40">
        <v>250</v>
      </c>
      <c r="E33" s="41" t="str" cm="1">
        <f t="array" ref="E33">IFERROR(INDEX('[1]Всі приєднання'!$R$4:$R$1226,MATCH(1,('[1]Всі приєднання'!$D$4:$D$1226=B33)*('[1]Всі приєднання'!$G$4:$G$1226=C33),0)),"")</f>
        <v>Букачівська Слобода (Б.Лепкого), Букачівці (Б.Лепкого), Вишнів (Відкозарі, Відновошино, Гора, Зруб, Чистий), Журавеньки (Б.Хмельницького, Л.Українки), Зруб, Козарі (Зелена, І.Франка, М.Галабудника, М.Коцюбинського, Миру, Мочарська, Придністровська, Приозерна, Т.Шевченка, Центральна)</v>
      </c>
      <c r="F33" s="41" t="str" cm="1">
        <f t="array" ref="F33">IFERROR(INDEX('[1]Всі приєднання'!$S$4:$S$1226,MATCH(1,('[1]Всі приєднання'!$D$4:$D$1226=B33)*('[1]Всі приєднання'!$G$4:$G$1226=C33),0)),"")</f>
        <v>Населення, школи, Київстар, ТзОВ Велес</v>
      </c>
      <c r="G33" s="42" cm="1">
        <f t="array" ref="G33">IFERROR(INDEX('[1]Всі приєднання'!$P$4:$P$1226,MATCH(1,('[1]Всі приєднання'!$D$4:$D$1226=B33)*('[1]Всі приєднання'!$G$4:$G$1226=C33),0)),"")</f>
        <v>841</v>
      </c>
    </row>
    <row r="34" spans="1:7" ht="18.75" thickBot="1" x14ac:dyDescent="0.3">
      <c r="A34" s="49" t="s">
        <v>108</v>
      </c>
      <c r="B34" s="39" t="s">
        <v>75</v>
      </c>
      <c r="C34" s="39" t="s">
        <v>78</v>
      </c>
      <c r="D34" s="37">
        <v>5</v>
      </c>
      <c r="E34" s="38" t="str" cm="1">
        <f t="array" ref="E34">IFERROR(INDEX('[1]Всі приєднання'!$R$4:$R$1226,MATCH(1,('[1]Всі приєднання'!$D$4:$D$1226=B34)*('[1]Всі приєднання'!$G$4:$G$1226=C34),0)),"")</f>
        <v>Букачівці (Б.Лепкого)</v>
      </c>
      <c r="F34" s="38" t="str" cm="1">
        <f t="array" ref="F34">IFERROR(INDEX('[1]Всі приєднання'!$S$4:$S$1226,MATCH(1,('[1]Всі приєднання'!$D$4:$D$1226=B34)*('[1]Всі приєднання'!$G$4:$G$1226=C34),0)),"")</f>
        <v>Малі підприємства</v>
      </c>
      <c r="G34" s="39" cm="1">
        <f t="array" ref="G34">IFERROR(INDEX('[1]Всі приєднання'!$P$4:$P$1226,MATCH(1,('[1]Всі приєднання'!$D$4:$D$1226=B34)*('[1]Всі приєднання'!$G$4:$G$1226=C34),0)),"")</f>
        <v>2</v>
      </c>
    </row>
    <row r="35" spans="1:7" ht="54.75" thickBot="1" x14ac:dyDescent="0.3">
      <c r="A35" s="49" t="s">
        <v>108</v>
      </c>
      <c r="B35" s="42" t="s">
        <v>75</v>
      </c>
      <c r="C35" s="42" t="s">
        <v>79</v>
      </c>
      <c r="D35" s="40">
        <v>75</v>
      </c>
      <c r="E35" s="41" t="str" cm="1">
        <f t="array" ref="E35">IFERROR(INDEX('[1]Всі приєднання'!$R$4:$R$1226,MATCH(1,('[1]Всі приєднання'!$D$4:$D$1226=B35)*('[1]Всі приєднання'!$G$4:$G$1226=C35),0)),"")</f>
        <v>Букачівці (Б.Лепкого, Б.Хмельницького, В.Стефаника, В.Чорновола, Галицька, Дністровська, І.Франка, Кравчука, Л.Українки, Молодіжна, Т.Шевченка, 1 травня)</v>
      </c>
      <c r="F35" s="41" t="str" cm="1">
        <f t="array" ref="F35">IFERROR(INDEX('[1]Всі приєднання'!$S$4:$S$1226,MATCH(1,('[1]Всі приєднання'!$D$4:$D$1226=B35)*('[1]Всі приєднання'!$G$4:$G$1226=C35),0)),"")</f>
        <v>Населення, школа, АТС</v>
      </c>
      <c r="G35" s="42" cm="1">
        <f t="array" ref="G35">IFERROR(INDEX('[1]Всі приєднання'!$P$4:$P$1226,MATCH(1,('[1]Всі приєднання'!$D$4:$D$1226=B35)*('[1]Всі приєднання'!$G$4:$G$1226=C35),0)),"")</f>
        <v>379</v>
      </c>
    </row>
    <row r="36" spans="1:7" ht="90.75" thickBot="1" x14ac:dyDescent="0.3">
      <c r="A36" s="49" t="s">
        <v>108</v>
      </c>
      <c r="B36" s="39" t="s">
        <v>80</v>
      </c>
      <c r="C36" s="39" t="s">
        <v>81</v>
      </c>
      <c r="D36" s="37">
        <v>180</v>
      </c>
      <c r="E36" s="38" t="str" cm="1">
        <f t="array" ref="E36">IFERROR(INDEX('[1]Всі приєднання'!$R$4:$R$1226,MATCH(1,('[1]Всі приєднання'!$D$4:$D$1226=B36)*('[1]Всі приєднання'!$G$4:$G$1226=C36),0)),"")</f>
        <v>Верхня Липиця (Бічна, Зелена, І.Франка, Л.Українки, О.Кобилянської, Т.Шевченка, Центральна, Шкільна), Городиська (Замок, Незалежності), Зеленів (Л.Українки), Малинівка (Липицька, Т.Шевченка), Нижня Липиця (Зелена, Л.Українки, Ставарського Миколи, Т.Шевченка)</v>
      </c>
      <c r="F36" s="38" t="str" cm="1">
        <f t="array" ref="F36">IFERROR(INDEX('[1]Всі приєднання'!$S$4:$S$1226,MATCH(1,('[1]Всі приєднання'!$D$4:$D$1226=B36)*('[1]Всі приєднання'!$G$4:$G$1226=C36),0)),"")</f>
        <v>Населення, АТС, школа</v>
      </c>
      <c r="G36" s="39" cm="1">
        <f t="array" ref="G36">IFERROR(INDEX('[1]Всі приєднання'!$P$4:$P$1226,MATCH(1,('[1]Всі приєднання'!$D$4:$D$1226=B36)*('[1]Всі приєднання'!$G$4:$G$1226=C36),0)),"")</f>
        <v>873</v>
      </c>
    </row>
    <row r="37" spans="1:7" ht="36.75" thickBot="1" x14ac:dyDescent="0.3">
      <c r="A37" s="49" t="s">
        <v>108</v>
      </c>
      <c r="B37" s="42" t="s">
        <v>80</v>
      </c>
      <c r="C37" s="42" t="s">
        <v>82</v>
      </c>
      <c r="D37" s="40">
        <v>270</v>
      </c>
      <c r="E37" s="41" t="str" cm="1">
        <f t="array" ref="E37">IFERROR(INDEX('[1]Всі приєднання'!$R$4:$R$1226,MATCH(1,('[1]Всі приєднання'!$D$4:$D$1226=B37)*('[1]Всі приєднання'!$G$4:$G$1226=C37),0)),"")</f>
        <v>Данильче (Б.Хмельницького, Л.Українки, М.Черемшини, Т.Шевченка), Жовчів (Біляр, Сільрадівська, Центральна)</v>
      </c>
      <c r="F37" s="41" t="str" cm="1">
        <f t="array" ref="F37">IFERROR(INDEX('[1]Всі приєднання'!$S$4:$S$1226,MATCH(1,('[1]Всі приєднання'!$D$4:$D$1226=B37)*('[1]Всі приєднання'!$G$4:$G$1226=C37),0)),"")</f>
        <v>Населення, АТС, школа</v>
      </c>
      <c r="G37" s="42" cm="1">
        <f t="array" ref="G37">IFERROR(INDEX('[1]Всі приєднання'!$P$4:$P$1226,MATCH(1,('[1]Всі приєднання'!$D$4:$D$1226=B37)*('[1]Всі приєднання'!$G$4:$G$1226=C37),0)),"")</f>
        <v>227</v>
      </c>
    </row>
    <row r="38" spans="1:7" ht="18.75" thickBot="1" x14ac:dyDescent="0.3">
      <c r="A38" s="49" t="s">
        <v>109</v>
      </c>
      <c r="B38" s="39" t="s">
        <v>11</v>
      </c>
      <c r="C38" s="39" t="s">
        <v>12</v>
      </c>
      <c r="D38" s="37">
        <v>300</v>
      </c>
      <c r="E38" s="38" t="str" cm="1">
        <f t="array" ref="E38">IFERROR(INDEX('[1]Всі приєднання'!$R$4:$R$1226,MATCH(1,('[1]Всі приєднання'!$D$4:$D$1226=B38)*('[1]Всі приєднання'!$G$4:$G$1226=C38),0)),"")</f>
        <v/>
      </c>
      <c r="F38" s="38" t="str" cm="1">
        <f t="array" ref="F38">IFERROR(INDEX('[1]Всі приєднання'!$S$4:$S$1226,MATCH(1,('[1]Всі приєднання'!$D$4:$D$1226=B38)*('[1]Всі приєднання'!$G$4:$G$1226=C38),0)),"")</f>
        <v/>
      </c>
      <c r="G38" s="39" t="str" cm="1">
        <f t="array" ref="G38">IFERROR(INDEX('[1]Всі приєднання'!$P$4:$P$1226,MATCH(1,('[1]Всі приєднання'!$D$4:$D$1226=B38)*('[1]Всі приєднання'!$G$4:$G$1226=C38),0)),"")</f>
        <v/>
      </c>
    </row>
    <row r="39" spans="1:7" ht="126.75" thickBot="1" x14ac:dyDescent="0.3">
      <c r="A39" s="49" t="s">
        <v>110</v>
      </c>
      <c r="B39" s="42" t="s">
        <v>13</v>
      </c>
      <c r="C39" s="42" t="s">
        <v>83</v>
      </c>
      <c r="D39" s="40">
        <v>185</v>
      </c>
      <c r="E39" s="41" t="str" cm="1">
        <f t="array" ref="E39">IFERROR(INDEX('[1]Всі приєднання'!$R$4:$R$1226,MATCH(1,('[1]Всі приєднання'!$D$4:$D$1226=B39)*('[1]Всі приєднання'!$G$4:$G$1226=C39),0)),"")</f>
        <v>Горішнє Залуччя (В.Стефаника, Горіхова, І.Франка, М.Грушевського, М.Черемшини, Миру, Млинська, Перемоги, Підгірна, Садова, Т.Шевченка, Шкільна), Долішнє Залуччя (Баронська, В.Стефаника, Л.Українки, Миру, Перемоги, Підгірна, Спортивна, Т.Шевченка, Черемошська), Княже (М.Грушевського, Січових Стрільців)</v>
      </c>
      <c r="F39" s="41" t="str" cm="1">
        <f t="array" ref="F39">IFERROR(INDEX('[1]Всі приєднання'!$S$4:$S$1226,MATCH(1,('[1]Всі приєднання'!$D$4:$D$1226=B39)*('[1]Всі приєднання'!$G$4:$G$1226=C39),0)),"")</f>
        <v>АЗС; приватні підприємства</v>
      </c>
      <c r="G39" s="42" cm="1">
        <f t="array" ref="G39">IFERROR(INDEX('[1]Всі приєднання'!$P$4:$P$1226,MATCH(1,('[1]Всі приєднання'!$D$4:$D$1226=B39)*('[1]Всі приєднання'!$G$4:$G$1226=C39),0)),"")</f>
        <v>910</v>
      </c>
    </row>
    <row r="40" spans="1:7" ht="54.75" thickBot="1" x14ac:dyDescent="0.3">
      <c r="A40" s="49" t="s">
        <v>110</v>
      </c>
      <c r="B40" s="39" t="s">
        <v>13</v>
      </c>
      <c r="C40" s="39" t="s">
        <v>84</v>
      </c>
      <c r="D40" s="37">
        <v>90</v>
      </c>
      <c r="E40" s="38" t="str" cm="1">
        <f t="array" ref="E40">IFERROR(INDEX('[1]Всі приєднання'!$R$4:$R$1226,MATCH(1,('[1]Всі приєднання'!$D$4:$D$1226=B40)*('[1]Всі приєднання'!$G$4:$G$1226=C40),0)),"")</f>
        <v>Горішнє Залуччя, Долішнє Залуччя (Баронська, Заводська, Нова, Новонарізана, Новонарізна, Підгірна, Т.Шевченка)</v>
      </c>
      <c r="F40" s="38" t="str" cm="1">
        <f t="array" ref="F40">IFERROR(INDEX('[1]Всі приєднання'!$S$4:$S$1226,MATCH(1,('[1]Всі приєднання'!$D$4:$D$1226=B40)*('[1]Всі приєднання'!$G$4:$G$1226=C40),0)),"")</f>
        <v>ТзОВ "Захід"; цегельний завод</v>
      </c>
      <c r="G40" s="39" cm="1">
        <f t="array" ref="G40">IFERROR(INDEX('[1]Всі приєднання'!$P$4:$P$1226,MATCH(1,('[1]Всі приєднання'!$D$4:$D$1226=B40)*('[1]Всі приєднання'!$G$4:$G$1226=C40),0)),"")</f>
        <v>207</v>
      </c>
    </row>
    <row r="41" spans="1:7" ht="270.75" thickBot="1" x14ac:dyDescent="0.3">
      <c r="A41" s="49" t="s">
        <v>110</v>
      </c>
      <c r="B41" s="42" t="s">
        <v>85</v>
      </c>
      <c r="C41" s="42" t="s">
        <v>86</v>
      </c>
      <c r="D41" s="40">
        <v>490</v>
      </c>
      <c r="E41" s="41" t="str" cm="1">
        <f t="array" ref="E41">IFERROR(INDEX('[1]Всі приєднання'!$R$4:$R$1226,MATCH(1,('[1]Всі приєднання'!$D$4:$D$1226=B41)*('[1]Всі приєднання'!$G$4:$G$1226=C41),0)),"")</f>
        <v>Вовчківці (В.Стефаника, В.Чапаєва, Вірменська, Войцехівського, Запаринюка, Зелена, І.Котляревського, І.Мічуріна, І.Франка, Крайня, Л.Українки, М.Грушевського, М.Коцюбинського, М.Черемшини, Млинська, Надпрутна, Новонарізна, О.Довбуша, О.Кобилянської, Орелецька, Равлюка, С.Бандери, С.Ковпака, С.Левка, Січових Стрільців, Т.Шевченка, 1 Травня), Заболотів (Б.Хмельницького, Джерельна, Залізнична, М.Грушевського, Нова), Любківці (В.Стефаника, Зелена, І.Франка, Л.Українки, Млинська, Надрічна, Нова, Новонарізна, Т.Мельничука), Олешків (Б.Хмельницького, В.Стефаника, Головна, І.Франка, Колгоспна, Л.Українки, Надпрутна, Нова, Новонарізна, Т.Шевченка, Чорнова, 1 Травня), Орелець (Л.Українки), Тулуків (В.Стуса, Головна, М.Грушевського, Підгірна, Т.Шевченка)</v>
      </c>
      <c r="F41" s="41" t="str" cm="1">
        <f t="array" ref="F41">IFERROR(INDEX('[1]Всі приєднання'!$S$4:$S$1226,MATCH(1,('[1]Всі приєднання'!$D$4:$D$1226=B41)*('[1]Всі приєднання'!$G$4:$G$1226=C41),0)),"")</f>
        <v>Населення; Асфальтобітумний завод</v>
      </c>
      <c r="G41" s="42" cm="1">
        <f t="array" ref="G41">IFERROR(INDEX('[1]Всі приєднання'!$P$4:$P$1226,MATCH(1,('[1]Всі приєднання'!$D$4:$D$1226=B41)*('[1]Всі приєднання'!$G$4:$G$1226=C41),0)),"")</f>
        <v>1463</v>
      </c>
    </row>
    <row r="42" spans="1:7" ht="18.75" thickBot="1" x14ac:dyDescent="0.3">
      <c r="A42" s="49" t="s">
        <v>110</v>
      </c>
      <c r="B42" s="39" t="s">
        <v>85</v>
      </c>
      <c r="C42" s="39" t="s">
        <v>87</v>
      </c>
      <c r="D42" s="37">
        <v>55</v>
      </c>
      <c r="E42" s="38" t="str" cm="1">
        <f t="array" ref="E42">IFERROR(INDEX('[1]Всі приєднання'!$R$4:$R$1226,MATCH(1,('[1]Всі приєднання'!$D$4:$D$1226=B42)*('[1]Всі приєднання'!$G$4:$G$1226=C42),0)),"")</f>
        <v>Заболотів (Заводська, Млинська, Молодіжна, 24 Серпня)</v>
      </c>
      <c r="F42" s="38" t="str" cm="1">
        <f t="array" ref="F42">IFERROR(INDEX('[1]Всі приєднання'!$S$4:$S$1226,MATCH(1,('[1]Всі приєднання'!$D$4:$D$1226=B42)*('[1]Всі приєднання'!$G$4:$G$1226=C42),0)),"")</f>
        <v>Населення; тютюновий завод</v>
      </c>
      <c r="G42" s="39" cm="1">
        <f t="array" ref="G42">IFERROR(INDEX('[1]Всі приєднання'!$P$4:$P$1226,MATCH(1,('[1]Всі приєднання'!$D$4:$D$1226=B42)*('[1]Всі приєднання'!$G$4:$G$1226=C42),0)),"")</f>
        <v>93</v>
      </c>
    </row>
    <row r="43" spans="1:7" ht="54.75" thickBot="1" x14ac:dyDescent="0.3">
      <c r="A43" s="49" t="s">
        <v>110</v>
      </c>
      <c r="B43" s="42" t="s">
        <v>85</v>
      </c>
      <c r="C43" s="42" t="s">
        <v>88</v>
      </c>
      <c r="D43" s="40">
        <v>120</v>
      </c>
      <c r="E43" s="41" t="str" cm="1">
        <f t="array" ref="E43">IFERROR(INDEX('[1]Всі приєднання'!$R$4:$R$1226,MATCH(1,('[1]Всі приєднання'!$D$4:$D$1226=B43)*('[1]Всі приєднання'!$G$4:$G$1226=C43),0)),"")</f>
        <v>Борщівська Турка (Б.Хмельницького, Бригадна, І.Мазепи, І.Франка, Корнійчука, Польова, Урожайна), Заболотів (24 Серпня), Хлібичин (Жовтнева, Перемоги)</v>
      </c>
      <c r="F43" s="41" t="str" cm="1">
        <f t="array" ref="F43">IFERROR(INDEX('[1]Всі приєднання'!$S$4:$S$1226,MATCH(1,('[1]Всі приєднання'!$D$4:$D$1226=B43)*('[1]Всі приєднання'!$G$4:$G$1226=C43),0)),"")</f>
        <v>Населення; школа</v>
      </c>
      <c r="G43" s="42" cm="1">
        <f t="array" ref="G43">IFERROR(INDEX('[1]Всі приєднання'!$P$4:$P$1226,MATCH(1,('[1]Всі приєднання'!$D$4:$D$1226=B43)*('[1]Всі приєднання'!$G$4:$G$1226=C43),0)),"")</f>
        <v>93</v>
      </c>
    </row>
    <row r="44" spans="1:7" ht="90.75" thickBot="1" x14ac:dyDescent="0.3">
      <c r="A44" s="49" t="s">
        <v>110</v>
      </c>
      <c r="B44" s="39" t="s">
        <v>89</v>
      </c>
      <c r="C44" s="39" t="s">
        <v>90</v>
      </c>
      <c r="D44" s="37">
        <v>85</v>
      </c>
      <c r="E44" s="38" t="str" cm="1">
        <f t="array" ref="E44">IFERROR(INDEX('[1]Всі приєднання'!$R$4:$R$1226,MATCH(1,('[1]Всі приєднання'!$D$4:$D$1226=B44)*('[1]Всі приєднання'!$G$4:$G$1226=C44),0)),"")</f>
        <v>Ганьківці (Б.Хмельницького, В.Стефаника, Героїв Майдану, Загородня, Затишна, І.Франка, Л.Українки, М.Черемшини, Миру, Незалежності, Підкума, Січових Стрільців, Т.Шевченка, Українська, 17 Вересня), Задубрівці (Л.Українки, Січових Стрільців)</v>
      </c>
      <c r="F44" s="38" t="str" cm="1">
        <f t="array" ref="F44">IFERROR(INDEX('[1]Всі приєднання'!$S$4:$S$1226,MATCH(1,('[1]Всі приєднання'!$D$4:$D$1226=B44)*('[1]Всі приєднання'!$G$4:$G$1226=C44),0)),"")</f>
        <v>Населення</v>
      </c>
      <c r="G44" s="39" cm="1">
        <f t="array" ref="G44">IFERROR(INDEX('[1]Всі приєднання'!$P$4:$P$1226,MATCH(1,('[1]Всі приєднання'!$D$4:$D$1226=B44)*('[1]Всі приєднання'!$G$4:$G$1226=C44),0)),"")</f>
        <v>357</v>
      </c>
    </row>
    <row r="45" spans="1:7" ht="90.75" thickBot="1" x14ac:dyDescent="0.3">
      <c r="A45" s="49" t="s">
        <v>110</v>
      </c>
      <c r="B45" s="42" t="s">
        <v>89</v>
      </c>
      <c r="C45" s="42" t="s">
        <v>91</v>
      </c>
      <c r="D45" s="40">
        <v>75</v>
      </c>
      <c r="E45" s="41" t="str" cm="1">
        <f t="array" ref="E45">IFERROR(INDEX('[1]Всі приєднання'!$R$4:$R$1226,MATCH(1,('[1]Всі приєднання'!$D$4:$D$1226=B45)*('[1]Всі приєднання'!$G$4:$G$1226=C45),0)),"")</f>
        <v>Вишнівка (Василика), Ганьківці (Б.Хмельницького, Галицька, Героїв Майдану, Затишна, Конституції України, М.Черемшини, Молодіжна, Невідома, О.Кобилянської, Покутська, Січових Стрільців, Стрілецька, Т.Шевченка, 24 Серпня)</v>
      </c>
      <c r="F45" s="41" t="str" cm="1">
        <f t="array" ref="F45">IFERROR(INDEX('[1]Всі приєднання'!$S$4:$S$1226,MATCH(1,('[1]Всі приєднання'!$D$4:$D$1226=B45)*('[1]Всі приєднання'!$G$4:$G$1226=C45),0)),"")</f>
        <v>Населення</v>
      </c>
      <c r="G45" s="42" cm="1">
        <f t="array" ref="G45">IFERROR(INDEX('[1]Всі приєднання'!$P$4:$P$1226,MATCH(1,('[1]Всі приєднання'!$D$4:$D$1226=B45)*('[1]Всі приєднання'!$G$4:$G$1226=C45),0)),"")</f>
        <v>269</v>
      </c>
    </row>
    <row r="46" spans="1:7" ht="108.75" thickBot="1" x14ac:dyDescent="0.3">
      <c r="A46" s="49" t="s">
        <v>110</v>
      </c>
      <c r="B46" s="39" t="s">
        <v>89</v>
      </c>
      <c r="C46" s="39" t="s">
        <v>92</v>
      </c>
      <c r="D46" s="37">
        <v>50</v>
      </c>
      <c r="E46" s="38" t="str" cm="1">
        <f t="array" ref="E46">IFERROR(INDEX('[1]Всі приєднання'!$R$4:$R$1226,MATCH(1,('[1]Всі приєднання'!$D$4:$D$1226=B46)*('[1]Всі приєднання'!$G$4:$G$1226=C46),0)),"")</f>
        <v>Зібранівка (Боратинського, Відродження, І.Франка, Л.Українки, М.Грушевського, М.Коцюбинського, О.Кобилянської, Січових Стрільців, Т.Шевченка), Келихів (За Чорновою, І.Франка, Л.Українки, Новонарізна, Т.Шевченка), Шевченкове (Головна, Молодіжна, Т.Шевченка)</v>
      </c>
      <c r="F46" s="38" t="str" cm="1">
        <f t="array" ref="F46">IFERROR(INDEX('[1]Всі приєднання'!$S$4:$S$1226,MATCH(1,('[1]Всі приєднання'!$D$4:$D$1226=B46)*('[1]Всі приєднання'!$G$4:$G$1226=C46),0)),"")</f>
        <v>Населення</v>
      </c>
      <c r="G46" s="39" cm="1">
        <f t="array" ref="G46">IFERROR(INDEX('[1]Всі приєднання'!$P$4:$P$1226,MATCH(1,('[1]Всі приєднання'!$D$4:$D$1226=B46)*('[1]Всі приєднання'!$G$4:$G$1226=C46),0)),"")</f>
        <v>354</v>
      </c>
    </row>
    <row r="47" spans="1:7" ht="108.75" thickBot="1" x14ac:dyDescent="0.3">
      <c r="A47" s="49" t="s">
        <v>110</v>
      </c>
      <c r="B47" s="42" t="s">
        <v>89</v>
      </c>
      <c r="C47" s="42" t="s">
        <v>93</v>
      </c>
      <c r="D47" s="40">
        <v>155</v>
      </c>
      <c r="E47" s="41" t="str" cm="1">
        <f t="array" ref="E47">IFERROR(INDEX('[1]Всі приєднання'!$R$4:$R$1226,MATCH(1,('[1]Всі приєднання'!$D$4:$D$1226=B47)*('[1]Всі приєднання'!$G$4:$G$1226=C47),0)),"")</f>
        <v>Зібранівка (В.Стефаника, Відродження, Воїнів УПА, Л.Мартовича, М.Грушевського, М.Хвильового, Січових Стрільців, Т.Шевченка, Я.Галана), Рожневі Поля (В.Стефаника, В.Юраха, Кабана, Незалежності, О.Довбуша, С.Бандери, Т.Шевченка), Шевченкове (Л.Українки, О.Пушкіна)</v>
      </c>
      <c r="F47" s="41" t="str" cm="1">
        <f t="array" ref="F47">IFERROR(INDEX('[1]Всі приєднання'!$S$4:$S$1226,MATCH(1,('[1]Всі приєднання'!$D$4:$D$1226=B47)*('[1]Всі приєднання'!$G$4:$G$1226=C47),0)),"")</f>
        <v>Населення</v>
      </c>
      <c r="G47" s="42" cm="1">
        <f t="array" ref="G47">IFERROR(INDEX('[1]Всі приєднання'!$P$4:$P$1226,MATCH(1,('[1]Всі приєднання'!$D$4:$D$1226=B47)*('[1]Всі приєднання'!$G$4:$G$1226=C47),0)),"")</f>
        <v>362</v>
      </c>
    </row>
    <row r="48" spans="1:7" ht="108.75" thickBot="1" x14ac:dyDescent="0.3">
      <c r="A48" s="49" t="s">
        <v>110</v>
      </c>
      <c r="B48" s="39" t="s">
        <v>89</v>
      </c>
      <c r="C48" s="39" t="s">
        <v>94</v>
      </c>
      <c r="D48" s="37">
        <v>105</v>
      </c>
      <c r="E48" s="38" t="str" cm="1">
        <f t="array" ref="E48">IFERROR(INDEX('[1]Всі приєднання'!$R$4:$R$1226,MATCH(1,('[1]Всі приєднання'!$D$4:$D$1226=B48)*('[1]Всі приєднання'!$G$4:$G$1226=C48),0)),"")</f>
        <v>Белелуя (Б.Хмельницького, Бажанського, В.Стефаника, Галицька, І.Франка, Клебаня, Л.Українки, Молодіжна, Н.Кобринської, Т.Шевченка, Шкільна), Задубрівці (Галицький Гостинець), Красноставці (Січових Стрільців), Устя (В.Стефаника, Клебаня, Клибинія, Солянича, Т.Шевченка)</v>
      </c>
      <c r="F48" s="38" t="str" cm="1">
        <f t="array" ref="F48">IFERROR(INDEX('[1]Всі приєднання'!$S$4:$S$1226,MATCH(1,('[1]Всі приєднання'!$D$4:$D$1226=B48)*('[1]Всі приєднання'!$G$4:$G$1226=C48),0)),"")</f>
        <v>Населення</v>
      </c>
      <c r="G48" s="39" cm="1">
        <f t="array" ref="G48">IFERROR(INDEX('[1]Всі приєднання'!$P$4:$P$1226,MATCH(1,('[1]Всі приєднання'!$D$4:$D$1226=B48)*('[1]Всі приєднання'!$G$4:$G$1226=C48),0)),"")</f>
        <v>671</v>
      </c>
    </row>
    <row r="49" spans="1:7" ht="90.75" thickBot="1" x14ac:dyDescent="0.3">
      <c r="A49" s="49" t="s">
        <v>110</v>
      </c>
      <c r="B49" s="42" t="s">
        <v>89</v>
      </c>
      <c r="C49" s="42" t="s">
        <v>95</v>
      </c>
      <c r="D49" s="40">
        <v>105</v>
      </c>
      <c r="E49" s="41" t="str" cm="1">
        <f t="array" ref="E49">IFERROR(INDEX('[1]Всі приєднання'!$R$4:$R$1226,MATCH(1,('[1]Всі приєднання'!$D$4:$D$1226=B49)*('[1]Всі приєднання'!$G$4:$G$1226=C49),0)),"")</f>
        <v>Задубрівці (Б.Хмельницького, В.Стефаника, І.Франка, Коло вежі, Л.Мартовича, Л.Українки, М.Грушевського, М.Черемшини, Молодіжна, Н.Кобринської, Нова, О.Кобилянської, Т.Шевченка), Красноставці (Повстанців, Т.Шевченка)</v>
      </c>
      <c r="F49" s="41" t="str" cm="1">
        <f t="array" ref="F49">IFERROR(INDEX('[1]Всі приєднання'!$S$4:$S$1226,MATCH(1,('[1]Всі приєднання'!$D$4:$D$1226=B49)*('[1]Всі приєднання'!$G$4:$G$1226=C49),0)),"")</f>
        <v>Населення</v>
      </c>
      <c r="G49" s="42" cm="1">
        <f t="array" ref="G49">IFERROR(INDEX('[1]Всі приєднання'!$P$4:$P$1226,MATCH(1,('[1]Всі приєднання'!$D$4:$D$1226=B49)*('[1]Всі приєднання'!$G$4:$G$1226=C49),0)),"")</f>
        <v>507</v>
      </c>
    </row>
    <row r="50" spans="1:7" ht="36.75" thickBot="1" x14ac:dyDescent="0.3">
      <c r="A50" s="49" t="s">
        <v>111</v>
      </c>
      <c r="B50" s="39" t="s">
        <v>18</v>
      </c>
      <c r="C50" s="39" t="s">
        <v>96</v>
      </c>
      <c r="D50" s="37">
        <v>40</v>
      </c>
      <c r="E50" s="38" t="str" cm="1">
        <f t="array" ref="E50">IFERROR(INDEX('[1]Всі приєднання'!$R$4:$R$1226,MATCH(1,('[1]Всі приєднання'!$D$4:$D$1226=B50)*('[1]Всі приєднання'!$G$4:$G$1226=C50),0)),"")</f>
        <v>Бушкалик (Польова), Кутище (Б.Хмельницького, Мала, Набережна, Т.Шевченка, Центральна)</v>
      </c>
      <c r="F50" s="38" t="str" cm="1">
        <f t="array" ref="F50">IFERROR(INDEX('[1]Всі приєднання'!$S$4:$S$1226,MATCH(1,('[1]Всі приєднання'!$D$4:$D$1226=B50)*('[1]Всі приєднання'!$G$4:$G$1226=C50),0)),"")</f>
        <v>Населення</v>
      </c>
      <c r="G50" s="39" cm="1">
        <f t="array" ref="G50">IFERROR(INDEX('[1]Всі приєднання'!$P$4:$P$1226,MATCH(1,('[1]Всі приєднання'!$D$4:$D$1226=B50)*('[1]Всі приєднання'!$G$4:$G$1226=C50),0)),"")</f>
        <v>210</v>
      </c>
    </row>
    <row r="51" spans="1:7" ht="72.75" thickBot="1" x14ac:dyDescent="0.3">
      <c r="A51" s="49" t="s">
        <v>111</v>
      </c>
      <c r="B51" s="42" t="s">
        <v>97</v>
      </c>
      <c r="C51" s="42" t="s">
        <v>98</v>
      </c>
      <c r="D51" s="40">
        <v>110</v>
      </c>
      <c r="E51" s="41" t="str" cm="1">
        <f t="array" ref="E51">IFERROR(INDEX('[1]Всі приєднання'!$R$4:$R$1226,MATCH(1,('[1]Всі приєднання'!$D$4:$D$1226=B51)*('[1]Всі приєднання'!$G$4:$G$1226=C51),0)),"")</f>
        <v>Грушка (Бартки, Білуники, Городенка, За гора, Кривотули, Кучерівка, Мельники, Млачки, Могилки, Рай, Ровенки, Руда, Царинка, Центральна, Шкромиди), Мельники (Гора, Долина, Загора, Руда, Став)</v>
      </c>
      <c r="F51" s="41" t="str" cm="1">
        <f t="array" ref="F51">IFERROR(INDEX('[1]Всі приєднання'!$S$4:$S$1226,MATCH(1,('[1]Всі приєднання'!$D$4:$D$1226=B51)*('[1]Всі приєднання'!$G$4:$G$1226=C51),0)),"")</f>
        <v>Населення</v>
      </c>
      <c r="G51" s="42" cm="1">
        <f t="array" ref="G51">IFERROR(INDEX('[1]Всі приєднання'!$P$4:$P$1226,MATCH(1,('[1]Всі приєднання'!$D$4:$D$1226=B51)*('[1]Всі приєднання'!$G$4:$G$1226=C51),0)),"")</f>
        <v>658</v>
      </c>
    </row>
    <row r="52" spans="1:7" ht="144.75" thickBot="1" x14ac:dyDescent="0.3">
      <c r="A52" s="49" t="s">
        <v>111</v>
      </c>
      <c r="B52" s="39" t="s">
        <v>97</v>
      </c>
      <c r="C52" s="39" t="s">
        <v>99</v>
      </c>
      <c r="D52" s="37">
        <v>95</v>
      </c>
      <c r="E52" s="38" t="str" cm="1">
        <f t="array" ref="E52">IFERROR(INDEX('[1]Всі приєднання'!$R$4:$R$1226,MATCH(1,('[1]Всі приєднання'!$D$4:$D$1226=B52)*('[1]Всі приєднання'!$G$4:$G$1226=C52),0)),"")</f>
        <v>Бортники (Берегова, В.Стефаника, Зелена, І.Франка, Калинова, Л.Українки, Лиса Гора, Миру, Незалежності, О.Кобилянської, Перемоги, Підлуг, Підлужинська, Сонячна, Т.Шевченка, Титаренка, Фестивальна, Яблунева), Пужники (Берегова, В.Стефаника, Вільна, Воїнів УПА, Дружби, Зелена, І.Франка, Кобзаря, Миру, Незалежності, О.Довбуша, Перемога, Сосенка, Фестивальна)</v>
      </c>
      <c r="F52" s="38" t="str" cm="1">
        <f t="array" ref="F52">IFERROR(INDEX('[1]Всі приєднання'!$S$4:$S$1226,MATCH(1,('[1]Всі приєднання'!$D$4:$D$1226=B52)*('[1]Всі приєднання'!$G$4:$G$1226=C52),0)),"")</f>
        <v>Населення</v>
      </c>
      <c r="G52" s="39" cm="1">
        <f t="array" ref="G52">IFERROR(INDEX('[1]Всі приєднання'!$P$4:$P$1226,MATCH(1,('[1]Всі приєднання'!$D$4:$D$1226=B52)*('[1]Всі приєднання'!$G$4:$G$1226=C52),0)),"")</f>
        <v>620</v>
      </c>
    </row>
    <row r="53" spans="1:7" ht="36.75" thickBot="1" x14ac:dyDescent="0.3">
      <c r="A53" s="49" t="s">
        <v>111</v>
      </c>
      <c r="B53" s="42" t="s">
        <v>97</v>
      </c>
      <c r="C53" s="42" t="s">
        <v>100</v>
      </c>
      <c r="D53" s="40">
        <v>30</v>
      </c>
      <c r="E53" s="41" t="str" cm="1">
        <f t="array" ref="E53">IFERROR(INDEX('[1]Всі приєднання'!$R$4:$R$1226,MATCH(1,('[1]Всі приєднання'!$D$4:$D$1226=B53)*('[1]Всі приєднання'!$G$4:$G$1226=C53),0)),"")</f>
        <v>Озеряни (Олешанська ОТГ), Хотимир (Осередок), Хотимир (Береги, Заболонівська, Осередок, Сільце)</v>
      </c>
      <c r="F53" s="41" t="str" cm="1">
        <f t="array" ref="F53">IFERROR(INDEX('[1]Всі приєднання'!$S$4:$S$1226,MATCH(1,('[1]Всі приєднання'!$D$4:$D$1226=B53)*('[1]Всі приєднання'!$G$4:$G$1226=C53),0)),"")</f>
        <v>Населення</v>
      </c>
      <c r="G53" s="42" cm="1">
        <f t="array" ref="G53">IFERROR(INDEX('[1]Всі приєднання'!$P$4:$P$1226,MATCH(1,('[1]Всі приєднання'!$D$4:$D$1226=B53)*('[1]Всі приєднання'!$G$4:$G$1226=C53),0)),"")</f>
        <v>54</v>
      </c>
    </row>
    <row r="54" spans="1:7" ht="54.75" thickBot="1" x14ac:dyDescent="0.3">
      <c r="A54" s="49" t="s">
        <v>111</v>
      </c>
      <c r="B54" s="39" t="s">
        <v>97</v>
      </c>
      <c r="C54" s="39" t="s">
        <v>101</v>
      </c>
      <c r="D54" s="37">
        <v>80</v>
      </c>
      <c r="E54" s="38" t="str" cm="1">
        <f t="array" ref="E54">IFERROR(INDEX('[1]Всі приєднання'!$R$4:$R$1226,MATCH(1,('[1]Всі приєднання'!$D$4:$D$1226=B54)*('[1]Всі приєднання'!$G$4:$G$1226=C54),0)),"")</f>
        <v>Грушка (Замлаки), Озеряни (Олешанська ОТГ) (І.Франка, Л.Українки, Озерний, Т.Шевченка, Хотимирська, Центральна)</v>
      </c>
      <c r="F54" s="38" t="str" cm="1">
        <f t="array" ref="F54">IFERROR(INDEX('[1]Всі приєднання'!$S$4:$S$1226,MATCH(1,('[1]Всі приєднання'!$D$4:$D$1226=B54)*('[1]Всі приєднання'!$G$4:$G$1226=C54),0)),"")</f>
        <v>Населення</v>
      </c>
      <c r="G54" s="39" cm="1">
        <f t="array" ref="G54">IFERROR(INDEX('[1]Всі приєднання'!$P$4:$P$1226,MATCH(1,('[1]Всі приєднання'!$D$4:$D$1226=B54)*('[1]Всі приєднання'!$G$4:$G$1226=C54),0)),"")</f>
        <v>76</v>
      </c>
    </row>
    <row r="55" spans="1:7" ht="18.75" thickBot="1" x14ac:dyDescent="0.3">
      <c r="A55" s="49" t="s">
        <v>111</v>
      </c>
      <c r="B55" s="42"/>
      <c r="C55" s="42" t="s">
        <v>102</v>
      </c>
      <c r="D55" s="40">
        <v>85</v>
      </c>
      <c r="E55" s="41" t="str" cm="1">
        <f t="array" ref="E55">IFERROR(INDEX('[1]Всі приєднання'!$R$4:$R$1226,MATCH(1,('[1]Всі приєднання'!$D$4:$D$1226=B55)*('[1]Всі приєднання'!$G$4:$G$1226=C55),0)),"")</f>
        <v/>
      </c>
      <c r="F55" s="41" t="str" cm="1">
        <f t="array" ref="F55">IFERROR(INDEX('[1]Всі приєднання'!$S$4:$S$1226,MATCH(1,('[1]Всі приєднання'!$D$4:$D$1226=B55)*('[1]Всі приєднання'!$G$4:$G$1226=C55),0)),"")</f>
        <v/>
      </c>
      <c r="G55" s="42" t="str" cm="1">
        <f t="array" ref="G55">IFERROR(INDEX('[1]Всі приєднання'!$P$4:$P$1226,MATCH(1,('[1]Всі приєднання'!$D$4:$D$1226=B55)*('[1]Всі приєднання'!$G$4:$G$1226=C55),0)),"")</f>
        <v/>
      </c>
    </row>
    <row r="56" spans="1:7" ht="18.75" thickBot="1" x14ac:dyDescent="0.3">
      <c r="A56" s="47" t="s">
        <v>112</v>
      </c>
      <c r="B56" s="45" t="s">
        <v>14</v>
      </c>
      <c r="C56" s="45" t="s">
        <v>12</v>
      </c>
      <c r="D56" s="43">
        <v>145</v>
      </c>
      <c r="E56" s="44" t="str" cm="1">
        <f t="array" ref="E56">IFERROR(INDEX('[1]Всі приєднання'!$R$4:$R$1226,MATCH(1,('[1]Всі приєднання'!$D$4:$D$1226=B56)*('[1]Всі приєднання'!$G$4:$G$1226=C56),0)),"")</f>
        <v/>
      </c>
      <c r="F56" s="44" t="str" cm="1">
        <f t="array" ref="F56">IFERROR(INDEX('[1]Всі приєднання'!$S$4:$S$1226,MATCH(1,('[1]Всі приєднання'!$D$4:$D$1226=B56)*('[1]Всі приєднання'!$G$4:$G$1226=C56),0)),"")</f>
        <v/>
      </c>
      <c r="G56" s="45" t="str" cm="1">
        <f t="array" ref="G56">IFERROR(INDEX('[1]Всі приєднання'!$P$4:$P$1226,MATCH(1,('[1]Всі приєднання'!$D$4:$D$1226=B56)*('[1]Всі приєднання'!$G$4:$G$1226=C56),0)),"")</f>
        <v/>
      </c>
    </row>
    <row r="57" spans="1:7" s="12" customFormat="1" x14ac:dyDescent="0.2">
      <c r="A57" s="47" t="s">
        <v>174</v>
      </c>
      <c r="B57" s="48"/>
      <c r="C57" s="48"/>
      <c r="D57" s="46">
        <f>SUBTOTAL(109,Таблиця5[P,вимк])</f>
        <v>6455</v>
      </c>
      <c r="E57" s="46"/>
      <c r="F57" s="46"/>
      <c r="G57" s="46">
        <f>SUBTOTAL(109,Таблиця5[К-ть споживачів])</f>
        <v>24627</v>
      </c>
    </row>
  </sheetData>
  <phoneticPr fontId="2" type="noConversion"/>
  <pageMargins left="0.78740157480314965" right="0.19685039370078741" top="0.19685039370078741" bottom="0.19685039370078741" header="0.15748031496062992" footer="0.15748031496062992"/>
  <pageSetup paperSize="9" scale="57" fitToHeight="0" orientation="portrait" r:id="rId1"/>
  <headerFooter alignWithMargins="0"/>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5"/>
  <sheetViews>
    <sheetView topLeftCell="C31" zoomScale="85" zoomScaleNormal="85" workbookViewId="0">
      <selection activeCell="G51" sqref="G51"/>
    </sheetView>
  </sheetViews>
  <sheetFormatPr defaultRowHeight="18" x14ac:dyDescent="0.25"/>
  <cols>
    <col min="1" max="1" width="46" style="7" hidden="1" customWidth="1"/>
    <col min="2" max="2" width="30.7109375" style="7" hidden="1" customWidth="1"/>
    <col min="3" max="3" width="33.28515625" style="3" bestFit="1" customWidth="1"/>
    <col min="4" max="4" width="46" style="2" bestFit="1" customWidth="1"/>
    <col min="5" max="5" width="28.28515625" style="6" customWidth="1"/>
    <col min="6" max="6" width="12.28515625" style="6" customWidth="1"/>
    <col min="7" max="7" width="77.140625" style="6" bestFit="1" customWidth="1"/>
    <col min="8" max="8" width="28.7109375" style="6" customWidth="1"/>
    <col min="9" max="9" width="25" style="6" customWidth="1"/>
    <col min="10" max="16384" width="9.140625" style="6"/>
  </cols>
  <sheetData>
    <row r="1" spans="1:18" x14ac:dyDescent="0.25">
      <c r="A1" s="5"/>
      <c r="B1" s="5"/>
      <c r="D1" s="9"/>
      <c r="E1" s="9"/>
      <c r="F1" s="11" t="s">
        <v>0</v>
      </c>
      <c r="G1" s="9"/>
      <c r="H1" s="9"/>
      <c r="I1" s="9"/>
      <c r="J1" s="9"/>
      <c r="K1" s="9"/>
      <c r="L1" s="9"/>
      <c r="M1" s="9"/>
      <c r="N1" s="9"/>
      <c r="O1" s="9"/>
      <c r="P1" s="9"/>
      <c r="Q1" s="9"/>
      <c r="R1" s="9"/>
    </row>
    <row r="2" spans="1:18" x14ac:dyDescent="0.25">
      <c r="D2" s="4"/>
      <c r="E2" s="4"/>
      <c r="F2" s="12" t="s">
        <v>5</v>
      </c>
      <c r="G2" s="4"/>
      <c r="H2" s="4"/>
      <c r="I2" s="4"/>
      <c r="J2" s="4"/>
      <c r="K2" s="4"/>
      <c r="L2" s="4"/>
      <c r="M2" s="4"/>
      <c r="N2" s="4"/>
      <c r="O2" s="4"/>
      <c r="P2" s="4"/>
      <c r="Q2" s="4"/>
      <c r="R2" s="4"/>
    </row>
    <row r="3" spans="1:18" s="14" customFormat="1" x14ac:dyDescent="0.25">
      <c r="A3" s="7"/>
      <c r="B3" s="7"/>
      <c r="C3" s="3"/>
      <c r="D3" s="4"/>
      <c r="E3" s="4"/>
      <c r="F3" s="13" t="s">
        <v>349</v>
      </c>
      <c r="G3" s="4"/>
      <c r="H3" s="4"/>
      <c r="I3" s="4"/>
      <c r="J3" s="4"/>
      <c r="K3" s="4"/>
      <c r="L3" s="4"/>
      <c r="M3" s="4"/>
      <c r="N3" s="4"/>
      <c r="O3" s="4"/>
      <c r="P3" s="4"/>
      <c r="Q3" s="4"/>
      <c r="R3" s="4"/>
    </row>
    <row r="4" spans="1:18" x14ac:dyDescent="0.25">
      <c r="D4" s="8"/>
      <c r="E4" s="8"/>
      <c r="G4" s="8"/>
      <c r="H4" s="8"/>
      <c r="I4" s="8"/>
      <c r="J4" s="8"/>
      <c r="K4" s="8"/>
      <c r="L4" s="8"/>
      <c r="M4" s="8"/>
      <c r="N4" s="8"/>
      <c r="O4" s="8"/>
      <c r="P4" s="8"/>
      <c r="Q4" s="8"/>
      <c r="R4" s="8"/>
    </row>
    <row r="5" spans="1:18" ht="36.75" customHeight="1" thickBot="1" x14ac:dyDescent="0.3">
      <c r="C5" s="94" t="s">
        <v>173</v>
      </c>
      <c r="D5" s="67" t="s">
        <v>52</v>
      </c>
      <c r="E5" s="69" t="s">
        <v>6</v>
      </c>
      <c r="F5" s="68" t="s">
        <v>53</v>
      </c>
      <c r="G5" s="68" t="s">
        <v>3</v>
      </c>
      <c r="H5" s="68" t="s">
        <v>1</v>
      </c>
      <c r="I5" s="70" t="s">
        <v>114</v>
      </c>
    </row>
    <row r="6" spans="1:18" ht="36.75" thickBot="1" x14ac:dyDescent="0.3">
      <c r="C6" s="106" t="s">
        <v>221</v>
      </c>
      <c r="D6" s="26" t="s">
        <v>316</v>
      </c>
      <c r="E6" s="26" t="s">
        <v>317</v>
      </c>
      <c r="F6" s="27">
        <v>60</v>
      </c>
      <c r="G6" s="72" t="str" cm="1">
        <f t="array" ref="G6">IFERROR(INDEX('[1]Всі приєднання'!$R$4:$R$1226,MATCH(1,('[1]Всі приєднання'!$D$4:$D$1226=D6)*('[1]Всі приєднання'!$G$4:$G$1226=E6),0)),"")</f>
        <v>Міжгір'я (Гірська, І.Мазепи, І.Франка, М.Грушевського, Обїздна, Т.Шевченка), Росільна (Карпатська)</v>
      </c>
      <c r="H6" s="72" t="str" cm="1">
        <f t="array" ref="H6">IFERROR(INDEX('[1]Всі приєднання'!$S$4:$S$1226,MATCH(1,('[1]Всі приєднання'!$D$4:$D$1226=D6)*('[1]Всі приєднання'!$G$4:$G$1226=E6),0)),"")</f>
        <v>Населення; насосні качалки</v>
      </c>
      <c r="I6" s="86" cm="1">
        <f t="array" ref="I6">IFERROR(INDEX('[1]Всі приєднання'!$P$4:$P$1226,MATCH(1,('[1]Всі приєднання'!$D$4:$D$1226=D6)*('[1]Всі приєднання'!$G$4:$G$1226=E6),0)),"")</f>
        <v>219</v>
      </c>
    </row>
    <row r="7" spans="1:18" ht="36.75" thickBot="1" x14ac:dyDescent="0.3">
      <c r="C7" s="106" t="s">
        <v>221</v>
      </c>
      <c r="D7" s="26" t="s">
        <v>316</v>
      </c>
      <c r="E7" s="26" t="s">
        <v>318</v>
      </c>
      <c r="F7" s="27">
        <v>105</v>
      </c>
      <c r="G7" s="72" t="str" cm="1">
        <f t="array" ref="G7">IFERROR(INDEX('[1]Всі приєднання'!$R$4:$R$1226,MATCH(1,('[1]Всі приєднання'!$D$4:$D$1226=D7)*('[1]Всі приєднання'!$G$4:$G$1226=E7),0)),"")</f>
        <v>Кривець (В.Стуса, Л.Українки, Січових Стрільців, Чертежі), Міжгір'я (Гірська, І.Франка, М.Грушевського)</v>
      </c>
      <c r="H7" s="72" t="str" cm="1">
        <f t="array" ref="H7">IFERROR(INDEX('[1]Всі приєднання'!$S$4:$S$1226,MATCH(1,('[1]Всі приєднання'!$D$4:$D$1226=D7)*('[1]Всі приєднання'!$G$4:$G$1226=E7),0)),"")</f>
        <v>Населення</v>
      </c>
      <c r="I7" s="86" cm="1">
        <f t="array" ref="I7">IFERROR(INDEX('[1]Всі приєднання'!$P$4:$P$1226,MATCH(1,('[1]Всі приєднання'!$D$4:$D$1226=D7)*('[1]Всі приєднання'!$G$4:$G$1226=E7),0)),"")</f>
        <v>188</v>
      </c>
    </row>
    <row r="8" spans="1:18" ht="72.75" thickBot="1" x14ac:dyDescent="0.3">
      <c r="C8" s="106" t="s">
        <v>221</v>
      </c>
      <c r="D8" s="26" t="s">
        <v>316</v>
      </c>
      <c r="E8" s="26" t="s">
        <v>319</v>
      </c>
      <c r="F8" s="27">
        <v>95</v>
      </c>
      <c r="G8" s="72" t="str" cm="1">
        <f t="array" ref="G8">IFERROR(INDEX('[1]Всі приєднання'!$R$4:$R$1226,MATCH(1,('[1]Всі приєднання'!$D$4:$D$1226=D8)*('[1]Всі приєднання'!$G$4:$G$1226=E8),0)),"")</f>
        <v>Луквиця (Б.Хмельницького, В.Сухомлинського, Гірська, Гугняка, І.Франка, Київська, Л.Українки, Лісова, Луніва, Миру, Міжгірська, Т.Шевченка, Тиха, Українська, Центральна), Міжгір'я</v>
      </c>
      <c r="H8" s="72" t="str" cm="1">
        <f t="array" ref="H8">IFERROR(INDEX('[1]Всі приєднання'!$S$4:$S$1226,MATCH(1,('[1]Всі приєднання'!$D$4:$D$1226=D8)*('[1]Всі приєднання'!$G$4:$G$1226=E8),0)),"")</f>
        <v>Населення, пекарня</v>
      </c>
      <c r="I8" s="86" cm="1">
        <f t="array" ref="I8">IFERROR(INDEX('[1]Всі приєднання'!$P$4:$P$1226,MATCH(1,('[1]Всі приєднання'!$D$4:$D$1226=D8)*('[1]Всі приєднання'!$G$4:$G$1226=E8),0)),"")</f>
        <v>260</v>
      </c>
    </row>
    <row r="9" spans="1:18" ht="18.75" thickBot="1" x14ac:dyDescent="0.3">
      <c r="C9" s="106" t="s">
        <v>149</v>
      </c>
      <c r="D9" s="26" t="s">
        <v>7</v>
      </c>
      <c r="E9" s="26" t="s">
        <v>8</v>
      </c>
      <c r="F9" s="27">
        <v>50</v>
      </c>
      <c r="G9" s="72" t="str" cm="1">
        <f t="array" ref="G9">IFERROR(INDEX('[1]Всі приєднання'!$R$4:$R$1226,MATCH(1,('[1]Всі приєднання'!$D$4:$D$1226=D9)*('[1]Всі приєднання'!$G$4:$G$1226=E9),0)),"")</f>
        <v/>
      </c>
      <c r="H9" s="72" t="str" cm="1">
        <f t="array" ref="H9">IFERROR(INDEX('[1]Всі приєднання'!$S$4:$S$1226,MATCH(1,('[1]Всі приєднання'!$D$4:$D$1226=D9)*('[1]Всі приєднання'!$G$4:$G$1226=E9),0)),"")</f>
        <v/>
      </c>
      <c r="I9" s="86" t="str" cm="1">
        <f t="array" ref="I9">IFERROR(INDEX('[1]Всі приєднання'!$P$4:$P$1226,MATCH(1,('[1]Всі приєднання'!$D$4:$D$1226=D9)*('[1]Всі приєднання'!$G$4:$G$1226=E9),0)),"")</f>
        <v/>
      </c>
    </row>
    <row r="10" spans="1:18" ht="36.75" thickBot="1" x14ac:dyDescent="0.3">
      <c r="C10" s="106" t="s">
        <v>150</v>
      </c>
      <c r="D10" s="72" t="s">
        <v>40</v>
      </c>
      <c r="E10" s="72" t="s">
        <v>320</v>
      </c>
      <c r="F10" s="27">
        <v>160</v>
      </c>
      <c r="G10" s="72" t="str" cm="1">
        <f t="array" ref="G10">IFERROR(INDEX('[1]Всі приєднання'!$R$4:$R$1226,MATCH(1,('[1]Всі приєднання'!$D$4:$D$1226=D10)*('[1]Всі приєднання'!$G$4:$G$1226=E10),0)),"")</f>
        <v>Івано-Франківськ (Витвицького, Максимовича, Юності), Микитинці (Микитинці, Юності)</v>
      </c>
      <c r="H10" s="72" t="str" cm="1">
        <f t="array" ref="H10">IFERROR(INDEX('[1]Всі приєднання'!$S$4:$S$1226,MATCH(1,('[1]Всі приєднання'!$D$4:$D$1226=D10)*('[1]Всі приєднання'!$G$4:$G$1226=E10),0)),"")</f>
        <v>Малі підприємства, поліція</v>
      </c>
      <c r="I10" s="86" cm="1">
        <f t="array" ref="I10">IFERROR(INDEX('[1]Всі приєднання'!$P$4:$P$1226,MATCH(1,('[1]Всі приєднання'!$D$4:$D$1226=D10)*('[1]Всі приєднання'!$G$4:$G$1226=E10),0)),"")</f>
        <v>36</v>
      </c>
    </row>
    <row r="11" spans="1:18" ht="36.75" thickBot="1" x14ac:dyDescent="0.3">
      <c r="C11" s="106" t="s">
        <v>150</v>
      </c>
      <c r="D11" s="72" t="s">
        <v>40</v>
      </c>
      <c r="E11" s="72" t="s">
        <v>321</v>
      </c>
      <c r="F11" s="27">
        <v>170</v>
      </c>
      <c r="G11" s="72" t="str" cm="1">
        <f t="array" ref="G11">IFERROR(INDEX('[1]Всі приєднання'!$R$4:$R$1226,MATCH(1,('[1]Всі приєднання'!$D$4:$D$1226=D11)*('[1]Всі приєднання'!$G$4:$G$1226=E11),0)),"")</f>
        <v>Івано-Франківськ (Тисменицька, Юності), Микитинці (Тисменицька, Юності)</v>
      </c>
      <c r="H11" s="72" t="str" cm="1">
        <f t="array" ref="H11">IFERROR(INDEX('[1]Всі приєднання'!$S$4:$S$1226,MATCH(1,('[1]Всі приєднання'!$D$4:$D$1226=D11)*('[1]Всі приєднання'!$G$4:$G$1226=E11),0)),"")</f>
        <v>Котельня, база, тероборона</v>
      </c>
      <c r="I11" s="86" cm="1">
        <f t="array" ref="I11">IFERROR(INDEX('[1]Всі приєднання'!$P$4:$P$1226,MATCH(1,('[1]Всі приєднання'!$D$4:$D$1226=D11)*('[1]Всі приєднання'!$G$4:$G$1226=E11),0)),"")</f>
        <v>198</v>
      </c>
    </row>
    <row r="12" spans="1:18" ht="126.75" thickBot="1" x14ac:dyDescent="0.3">
      <c r="C12" s="106" t="s">
        <v>150</v>
      </c>
      <c r="D12" s="72" t="s">
        <v>40</v>
      </c>
      <c r="E12" s="72" t="s">
        <v>322</v>
      </c>
      <c r="F12" s="27">
        <v>240</v>
      </c>
      <c r="G12" s="72" t="str" cm="1">
        <f t="array" ref="G12">IFERROR(INDEX('[1]Всі приєднання'!$R$4:$R$1226,MATCH(1,('[1]Всі приєднання'!$D$4:$D$1226=D12)*('[1]Всі приєднання'!$G$4:$G$1226=E12),0)),"")</f>
        <v>Івано-Франківськ (Борців, Галицька, Є.Коновальця, Зарічна, ПОВСТАНЦІВ УГ, Тисменицька, ТОПОЛИНА, Юності), Микитинці (Борців, Зарічна, П.Дорошенка, Північна, С.Крушельницької, Світла, Тисменицька, Юності), Угорники (Тисменицька, Тополина, Федорченко)</v>
      </c>
      <c r="H12" s="72" t="str" cm="1">
        <f t="array" ref="H12">IFERROR(INDEX('[1]Всі приєднання'!$S$4:$S$1226,MATCH(1,('[1]Всі приєднання'!$D$4:$D$1226=D12)*('[1]Всі приєднання'!$G$4:$G$1226=E12),0)),"")</f>
        <v>Населення; автостанція; малі підприємства; автопарк, Держспецзв'язок, Укртелеком, котельня, КНС, СЕС</v>
      </c>
      <c r="I12" s="86" cm="1">
        <f t="array" ref="I12">IFERROR(INDEX('[1]Всі приєднання'!$P$4:$P$1226,MATCH(1,('[1]Всі приєднання'!$D$4:$D$1226=D12)*('[1]Всі приєднання'!$G$4:$G$1226=E12),0)),"")</f>
        <v>483</v>
      </c>
    </row>
    <row r="13" spans="1:18" ht="18.75" thickBot="1" x14ac:dyDescent="0.3">
      <c r="C13" s="106" t="s">
        <v>150</v>
      </c>
      <c r="D13" s="72" t="s">
        <v>41</v>
      </c>
      <c r="E13" s="72" t="s">
        <v>323</v>
      </c>
      <c r="F13" s="27">
        <v>430</v>
      </c>
      <c r="G13" s="72" t="str" cm="1">
        <f t="array" ref="G13">IFERROR(INDEX('[1]Всі приєднання'!$R$4:$R$1226,MATCH(1,('[1]Всі приєднання'!$D$4:$D$1226=D13)*('[1]Всі приєднання'!$G$4:$G$1226=E13),0)),"")</f>
        <v>Микитинці (Марковецька, Микитинці)</v>
      </c>
      <c r="H13" s="72" t="str" cm="1">
        <f t="array" ref="H13">IFERROR(INDEX('[1]Всі приєднання'!$S$4:$S$1226,MATCH(1,('[1]Всі приєднання'!$D$4:$D$1226=D13)*('[1]Всі приєднання'!$G$4:$G$1226=E13),0)),"")</f>
        <v>Альфа, НЕП, СЕС</v>
      </c>
      <c r="I13" s="86" cm="1">
        <f t="array" ref="I13">IFERROR(INDEX('[1]Всі приєднання'!$P$4:$P$1226,MATCH(1,('[1]Всі приєднання'!$D$4:$D$1226=D13)*('[1]Всі приєднання'!$G$4:$G$1226=E13),0)),"")</f>
        <v>2</v>
      </c>
    </row>
    <row r="14" spans="1:18" ht="252.75" thickBot="1" x14ac:dyDescent="0.3">
      <c r="C14" s="106" t="s">
        <v>151</v>
      </c>
      <c r="D14" s="26" t="s">
        <v>324</v>
      </c>
      <c r="E14" s="26" t="s">
        <v>325</v>
      </c>
      <c r="F14" s="26">
        <v>430</v>
      </c>
      <c r="G14" s="72" t="str" cm="1">
        <f t="array" ref="G14">IFERROR(INDEX('[1]Всі приєднання'!$R$4:$R$1226,MATCH(1,('[1]Всі приєднання'!$D$4:$D$1226=D14)*('[1]Всі приєднання'!$G$4:$G$1226=E14),0)),"")</f>
        <v>Великий Ключів (Б.Хмельницького, В.Івасюка, Відродження, Гушула, Дружна, Є.Коновальця, Зелений Клин, І.Богуна, І.Мазепи, І.Франка, Кленова, Косаря, Коцорина, Л.Українки, О.Довбуша, О.Кобилянської, Перегудова, Перемоги, Прикарпатська, Р.Шухевича, С.Бандери, С.Петлюри, Садова, Січових Стрільців, Т.Шевченка, Українська), Коломия (Відродження), Малий Ключів (Б.Хмельницького, Банська, В.Стефаника, Гаївська, І.Франка, Київська, Красна, Л.Українки, Лісна, Молодіжна, О.Довбуша, Перегудова, Перемоги, Поляна, Прикарпатська, Січових Стрільців, Т.Шевченка, Українська, Шкільна), Печеніжин (Агафії Степаняк, Бабичів, Братів Пнівчуків, Прикарпатська, Семенівка, Семенюка, Яршиця), Стопчатів (В.Стефаника)</v>
      </c>
      <c r="H14" s="72" t="str" cm="1">
        <f t="array" ref="H14">IFERROR(INDEX('[1]Всі приєднання'!$S$4:$S$1226,MATCH(1,('[1]Всі приєднання'!$D$4:$D$1226=D14)*('[1]Всі приєднання'!$G$4:$G$1226=E14),0)),"")</f>
        <v>Населення</v>
      </c>
      <c r="I14" s="86" cm="1">
        <f t="array" ref="I14">IFERROR(INDEX('[1]Всі приєднання'!$P$4:$P$1226,MATCH(1,('[1]Всі приєднання'!$D$4:$D$1226=D14)*('[1]Всі приєднання'!$G$4:$G$1226=E14),0)),"")</f>
        <v>1539</v>
      </c>
    </row>
    <row r="15" spans="1:18" ht="342.75" thickBot="1" x14ac:dyDescent="0.3">
      <c r="C15" s="106" t="s">
        <v>151</v>
      </c>
      <c r="D15" s="26" t="s">
        <v>324</v>
      </c>
      <c r="E15" s="26" t="s">
        <v>326</v>
      </c>
      <c r="F15" s="26">
        <v>500</v>
      </c>
      <c r="G15" s="72" t="str" cm="1">
        <f t="array" ref="G15">IFERROR(INDEX('[1]Всі приєднання'!$R$4:$R$1226,MATCH(1,('[1]Всі приєднання'!$D$4:$D$1226=D15)*('[1]Всі приєднання'!$G$4:$G$1226=E15),0)),"")</f>
        <v>Марківка (В.Стефаника, І.Франка, Кринички, Кринична, Л.Українки, М.Грушевського, М.Коцюбинського, Марка Кропивницького, О.Довбуша, О.Кобилянської, Підділ, Поліна, Прикарпатська, С.Бандери, Січових Стрільців, Т.Шевченка), Молодятин (М.Коцюбинського), Печеніжин (Авраменка, Богдана Круглика, Братів Пнівчуків, В.Івасюка, Є.Коновальця, І.Франка, Л.Українки, М.Гоголя, М.Грушевського, Набережна, Незалежності, О.Довбуша, О.Кобилянської, П.Сагайдачного, Прикарпатська, Р.Шухевича, С.Бандери, Січових Стрільців, Сонячна, Т.Шевченка), Рунгури (Авраменка, В.Івасюка, В.Стефаника, Вишнева, Гірська, Дубівська, Зелена, І.Франка, Л.Українки, Молодіжна, Набережна, О.Довбуша, О.Кобилянської, Пискавецька, Прикарпатська, Решетів, Синенкова, Т.Шевченка), Слобода (Авраменка, В.Стефаника, Героїв України, Гірська, І.Франка, Л.Мартовича, Л.Українки, М.Грушевського, О.Довбуша, О.Кобилянської, П.Сагайдачного, Прикарпатська, Січових Стрільців, Т.Шевченка, Чуги)</v>
      </c>
      <c r="H15" s="72" t="str" cm="1">
        <f t="array" ref="H15">IFERROR(INDEX('[1]Всі приєднання'!$S$4:$S$1226,MATCH(1,('[1]Всі приєднання'!$D$4:$D$1226=D15)*('[1]Всі приєднання'!$G$4:$G$1226=E15),0)),"")</f>
        <v>Населення; АЗС; школи</v>
      </c>
      <c r="I15" s="86" cm="1">
        <f t="array" ref="I15">IFERROR(INDEX('[1]Всі приєднання'!$P$4:$P$1226,MATCH(1,('[1]Всі приєднання'!$D$4:$D$1226=D15)*('[1]Всі приєднання'!$G$4:$G$1226=E15),0)),"")</f>
        <v>2238</v>
      </c>
    </row>
    <row r="16" spans="1:18" ht="234.75" thickBot="1" x14ac:dyDescent="0.3">
      <c r="C16" s="106" t="s">
        <v>151</v>
      </c>
      <c r="D16" s="26" t="s">
        <v>324</v>
      </c>
      <c r="E16" s="26" t="s">
        <v>327</v>
      </c>
      <c r="F16" s="26">
        <v>350</v>
      </c>
      <c r="G16" s="72" t="str" cm="1">
        <f t="array" ref="G16">IFERROR(INDEX('[1]Всі приєднання'!$R$4:$R$1226,MATCH(1,('[1]Всі приєднання'!$D$4:$D$1226=D16)*('[1]Всі приєднання'!$G$4:$G$1226=E16),0)),"")</f>
        <v>Молодятин (Братів Приймаків, В.Івасюка, В.Стефаника, І.Франка, Л.Українки, М.Коцюбинського, Мирна, Молодіжна, Незалежності, О.Довбуша, О.Кобилянської, С.Бандери, Северина Наливайка, Січових Стрільців, Т.Шевченка, Українська, Я.Веселовського), Печеніжин (Авраменка, Б.Лепкого, Б.Хмельницького, Богдана Круглика, В.Стефаника, Ватутіна, Г.Сковороди, Д.Вітовського, Дубовецького, Є.Коновальця, Замкова, І.Богуна, І.Сірка, І.Франка, І.Чупрея, Козьменка, Л.Мартовича, М.Коцюбинського, М.Лисенка, Молодіжна, Набережна, Незалежності, О.Довбуша, П.Калнишевського, Р.Шухевича, С.Бандери, С.Височана, Січових Стрільців, Сонячна, Т.Шевченка)</v>
      </c>
      <c r="H16" s="72" t="str" cm="1">
        <f t="array" ref="H16">IFERROR(INDEX('[1]Всі приєднання'!$S$4:$S$1226,MATCH(1,('[1]Всі приєднання'!$D$4:$D$1226=D16)*('[1]Всі приєднання'!$G$4:$G$1226=E16),0)),"")</f>
        <v>Населення, Печеніженське КПП</v>
      </c>
      <c r="I16" s="86" cm="1">
        <f t="array" ref="I16">IFERROR(INDEX('[1]Всі приєднання'!$P$4:$P$1226,MATCH(1,('[1]Всі приєднання'!$D$4:$D$1226=D16)*('[1]Всі приєднання'!$G$4:$G$1226=E16),0)),"")</f>
        <v>1828</v>
      </c>
    </row>
    <row r="17" spans="3:9" ht="306.75" thickBot="1" x14ac:dyDescent="0.3">
      <c r="C17" s="106" t="s">
        <v>151</v>
      </c>
      <c r="D17" s="26" t="s">
        <v>324</v>
      </c>
      <c r="E17" s="26" t="s">
        <v>328</v>
      </c>
      <c r="F17" s="26">
        <v>320</v>
      </c>
      <c r="G17" s="72" t="str" cm="1">
        <f t="array" ref="G17">IFERROR(INDEX('[1]Всі приєднання'!$R$4:$R$1226,MATCH(1,('[1]Всі приєднання'!$D$4:$D$1226=D17)*('[1]Всі приєднання'!$G$4:$G$1226=E17),0)),"")</f>
        <v>Кіданч (В.Івасюка, В.Стефаника, В.Стуса, І.Мічуріна, Л.Мартовича, М.Коцюбинського, М.Підгірянки, Нова, О.Кобилянської, Р.Шухевича, Т.Шевченка, Ю.Федьковича), Княждвір (В.Стуса, Є.Коновальця, І.Сірка, І.Франка, Нова, О.Довбуша, Т.Шевченка, Хатки), Нижній Вербіж (Січових Стрільців), Печеніжин (А.Міцкевича, Агафії Степаняк, Д.Січинського, Дубовиці, Зелена, Набережна, Набережної, Незалежності, Семенюка, Сотника Павлюка, Яршиця), Сопів (Автомобілістів, Автомобільна, Братів Довганюків, В.Івасюка, В.Стефаника, В.Чорновола, Весела, Весняна, Водна, Газова, Довганюків, Залізнична, Зелена, Зеленосадська, Карпатська, Квіткова, Кийданецька, Княждвірська, Коломийська, Надпрутська, О.Кобилянської, Пасічна, Покутська, Польова, Прикарпатська, Садова, Січових Стрільців, Тисова, Тиха, Чепаш, Шкільна)</v>
      </c>
      <c r="H17" s="72" t="str" cm="1">
        <f t="array" ref="H17">IFERROR(INDEX('[1]Всі приєднання'!$S$4:$S$1226,MATCH(1,('[1]Всі приєднання'!$D$4:$D$1226=D17)*('[1]Всі приєднання'!$G$4:$G$1226=E17),0)),"")</f>
        <v>Населення, АЗС, газобанонний цех</v>
      </c>
      <c r="I17" s="86" cm="1">
        <f t="array" ref="I17">IFERROR(INDEX('[1]Всі приєднання'!$P$4:$P$1226,MATCH(1,('[1]Всі приєднання'!$D$4:$D$1226=D17)*('[1]Всі приєднання'!$G$4:$G$1226=E17),0)),"")</f>
        <v>1527</v>
      </c>
    </row>
    <row r="18" spans="3:9" ht="108.75" thickBot="1" x14ac:dyDescent="0.3">
      <c r="C18" s="106" t="s">
        <v>151</v>
      </c>
      <c r="D18" s="26" t="s">
        <v>329</v>
      </c>
      <c r="E18" s="26" t="s">
        <v>330</v>
      </c>
      <c r="F18" s="26">
        <v>80</v>
      </c>
      <c r="G18" s="72" t="str" cm="1">
        <f t="array" ref="G18">IFERROR(INDEX('[1]Всі приєднання'!$R$4:$R$1226,MATCH(1,('[1]Всі приєднання'!$D$4:$D$1226=D18)*('[1]Всі приєднання'!$G$4:$G$1226=E18),0)),"")</f>
        <v>Богородичин (І.Франка, Колгоспна, Л.Українки, М.Черемшини, С.Ковпака, Т.Шевченка), Жукотин (Мадії, О.Кошевого, Січових Стрільців), Коршів (Горяни, Лісова, С.Ковпака, Садова), Михалків (І.Франка, О.Кошевого, Т.Шевченка, Щорса), Торговиця (Отинійська ОТГ) (Молодіжна, С.Ковпака)</v>
      </c>
      <c r="H18" s="72" t="str" cm="1">
        <f t="array" ref="H18">IFERROR(INDEX('[1]Всі приєднання'!$S$4:$S$1226,MATCH(1,('[1]Всі приєднання'!$D$4:$D$1226=D18)*('[1]Всі приєднання'!$G$4:$G$1226=E18),0)),"")</f>
        <v>Населення; торфотрест</v>
      </c>
      <c r="I18" s="86" cm="1">
        <f t="array" ref="I18">IFERROR(INDEX('[1]Всі приєднання'!$P$4:$P$1226,MATCH(1,('[1]Всі приєднання'!$D$4:$D$1226=D18)*('[1]Всі приєднання'!$G$4:$G$1226=E18),0)),"")</f>
        <v>478</v>
      </c>
    </row>
    <row r="19" spans="3:9" ht="108.75" thickBot="1" x14ac:dyDescent="0.3">
      <c r="C19" s="106" t="s">
        <v>151</v>
      </c>
      <c r="D19" s="26" t="s">
        <v>329</v>
      </c>
      <c r="E19" s="26" t="s">
        <v>331</v>
      </c>
      <c r="F19" s="26">
        <v>110</v>
      </c>
      <c r="G19" s="72" t="str" cm="1">
        <f t="array" ref="G19">IFERROR(INDEX('[1]Всі приєднання'!$R$4:$R$1226,MATCH(1,('[1]Всі приєднання'!$D$4:$D$1226=D19)*('[1]Всі приєднання'!$G$4:$G$1226=E19),0)),"")</f>
        <v>Казанів (Б.Хмельницького, Гребінки, І.Богуна, Колгоспна, Колійова, Коломийська, Коломийський, М.Грушевського, О.Довбуша, Польова, пров Коломийська, Р.Шухевича, Січових Стрільців, Щорса), Коршів (Залізнична, Н.Яремчука, Незалежності, Т.Шевченка), Ліски (Б.Хмельницького, О.Кобилянської), Лісна Слобідка</v>
      </c>
      <c r="H19" s="72" t="str" cm="1">
        <f t="array" ref="H19">IFERROR(INDEX('[1]Всі приєднання'!$S$4:$S$1226,MATCH(1,('[1]Всі приєднання'!$D$4:$D$1226=D19)*('[1]Всі приєднання'!$G$4:$G$1226=E19),0)),"")</f>
        <v>Банк; ощадкаса;магазини; населення</v>
      </c>
      <c r="I19" s="86" cm="1">
        <f t="array" ref="I19">IFERROR(INDEX('[1]Всі приєднання'!$P$4:$P$1226,MATCH(1,('[1]Всі приєднання'!$D$4:$D$1226=D19)*('[1]Всі приєднання'!$G$4:$G$1226=E19),0)),"")</f>
        <v>497</v>
      </c>
    </row>
    <row r="20" spans="3:9" ht="108.75" thickBot="1" x14ac:dyDescent="0.3">
      <c r="C20" s="106" t="s">
        <v>151</v>
      </c>
      <c r="D20" s="26" t="s">
        <v>329</v>
      </c>
      <c r="E20" s="26" t="s">
        <v>332</v>
      </c>
      <c r="F20" s="26">
        <v>120</v>
      </c>
      <c r="G20" s="72" t="str" cm="1">
        <f t="array" ref="G20">IFERROR(INDEX('[1]Всі приєднання'!$R$4:$R$1226,MATCH(1,('[1]Всі приєднання'!$D$4:$D$1226=D20)*('[1]Всі приєднання'!$G$4:$G$1226=E20),0)),"")</f>
        <v>Казанів (Колгоспна, Коломийська, О.Кобилянської, пров Коломийська), Ліски (Б.Хмельницького, В.Стефаника, Весела, Є.Коновальця, Жукова, Зелена, І.Франка, Л.Українки, М.Грушевського, М.Черемшини, Мирна, О.Кобилянської, П.Мирного, П.Сагайдачного, Польова, Січових Стрільців, Т.Шевченка)</v>
      </c>
      <c r="H20" s="72" t="str" cm="1">
        <f t="array" ref="H20">IFERROR(INDEX('[1]Всі приєднання'!$S$4:$S$1226,MATCH(1,('[1]Всі приєднання'!$D$4:$D$1226=D20)*('[1]Всі приєднання'!$G$4:$G$1226=E20),0)),"")</f>
        <v>Населення, КП "Коршівське комунальне підприємство"</v>
      </c>
      <c r="I20" s="86" cm="1">
        <f t="array" ref="I20">IFERROR(INDEX('[1]Всі приєднання'!$P$4:$P$1226,MATCH(1,('[1]Всі приєднання'!$D$4:$D$1226=D20)*('[1]Всі приєднання'!$G$4:$G$1226=E20),0)),"")</f>
        <v>403</v>
      </c>
    </row>
    <row r="21" spans="3:9" ht="54.75" thickBot="1" x14ac:dyDescent="0.3">
      <c r="C21" s="106" t="s">
        <v>109</v>
      </c>
      <c r="D21" s="26" t="s">
        <v>333</v>
      </c>
      <c r="E21" s="26" t="s">
        <v>334</v>
      </c>
      <c r="F21" s="27">
        <v>150</v>
      </c>
      <c r="G21" s="72" t="str" cm="1">
        <f t="array" ref="G21">IFERROR(INDEX('[1]Всі приєднання'!$R$4:$R$1226,MATCH(1,('[1]Всі приєднання'!$D$4:$D$1226=D21)*('[1]Всі приєднання'!$G$4:$G$1226=E21),0)),"")</f>
        <v>Вільхівка (І.Нечуя-Левицького, М.Грушевського, Промислова, Т.Шевченка), Перегінське (Бучники, Замлинівка)</v>
      </c>
      <c r="H21" s="72" t="str" cm="1">
        <f t="array" ref="H21">IFERROR(INDEX('[1]Всі приєднання'!$S$4:$S$1226,MATCH(1,('[1]Всі приєднання'!$D$4:$D$1226=D21)*('[1]Всі приєднання'!$G$4:$G$1226=E21),0)),"")</f>
        <v>Населення</v>
      </c>
      <c r="I21" s="86" cm="1">
        <f t="array" ref="I21">IFERROR(INDEX('[1]Всі приєднання'!$P$4:$P$1226,MATCH(1,('[1]Всі приєднання'!$D$4:$D$1226=D21)*('[1]Всі приєднання'!$G$4:$G$1226=E21),0)),"")</f>
        <v>65</v>
      </c>
    </row>
    <row r="22" spans="3:9" ht="270.75" thickBot="1" x14ac:dyDescent="0.3">
      <c r="C22" s="106" t="s">
        <v>109</v>
      </c>
      <c r="D22" s="26" t="s">
        <v>333</v>
      </c>
      <c r="E22" s="26" t="s">
        <v>335</v>
      </c>
      <c r="F22" s="27">
        <v>155</v>
      </c>
      <c r="G22" s="72" t="str" cm="1">
        <f t="array" ref="G22">IFERROR(INDEX('[1]Всі приєднання'!$R$4:$R$1226,MATCH(1,('[1]Всі приєднання'!$D$4:$D$1226=D22)*('[1]Всі приєднання'!$G$4:$G$1226=E22),0)),"")</f>
        <v>Вільхівка (І.Франка, Л.Українки, М.Грушевського, П.Тичини, Т.Шевченка, Шкільна), Ловаги (М.Грушевського, Т.Шевченка), Перегінське (В.Стуса, Володимира Великого, Галицька, Горбища, Дурбака, Залізнична, Замлинівка, Злуки, Корнійчука, Лісова, Мочарки, О.Довбуша, Патрієва, Підгір'я, Радова-Ліва, Радова-Права, С.Бандери, С.Руданського, Січових Стрільців, Стадниці, Юхнівці, Я.Головацького, Яцука, 700-річчя Перегінська), Рівня (І.Франка, Л.Українки, Миру, Польова, С.Бандери, Січових Стрільців, Сонячна, Т.Шевченка, 16 Липня), Рошняте (І.Франка, Л.Українки, Максимів сад, Панське, Т.Шевченка), Слобода-Рівнянська (Вагилевича Велика, Граби, І.Вагилевича, І.Франка, Карпатська, Миру, О.Довбуша, Січових Стрільців, У.Кармелюка, Українська, 16 Липня, 17 Вересня)</v>
      </c>
      <c r="H22" s="72" t="str" cm="1">
        <f t="array" ref="H22">IFERROR(INDEX('[1]Всі приєднання'!$S$4:$S$1226,MATCH(1,('[1]Всі приєднання'!$D$4:$D$1226=D22)*('[1]Всі приєднання'!$G$4:$G$1226=E22),0)),"")</f>
        <v>Населення</v>
      </c>
      <c r="I22" s="86" cm="1">
        <f t="array" ref="I22">IFERROR(INDEX('[1]Всі приєднання'!$P$4:$P$1226,MATCH(1,('[1]Всі приєднання'!$D$4:$D$1226=D22)*('[1]Всі приєднання'!$G$4:$G$1226=E22),0)),"")</f>
        <v>988</v>
      </c>
    </row>
    <row r="23" spans="3:9" ht="409.6" thickBot="1" x14ac:dyDescent="0.3">
      <c r="C23" s="106" t="s">
        <v>109</v>
      </c>
      <c r="D23" s="26" t="s">
        <v>333</v>
      </c>
      <c r="E23" s="26" t="s">
        <v>336</v>
      </c>
      <c r="F23" s="27">
        <v>830</v>
      </c>
      <c r="G23" s="72" t="str" cm="1">
        <f t="array" ref="G23">IFERROR(INDEX('[1]Всі приєднання'!$R$4:$R$1226,MATCH(1,('[1]Всі приєднання'!$D$4:$D$1226=D23)*('[1]Всі приєднання'!$G$4:$G$1226=E23),0)),"")</f>
        <v>Бабське (Лісова), Гриньків (Зарічна, І.Вагилевича, І.Франка, Л.Українки, Молодіжна, Незалежності, Т.Шевченка), Кузьминець (Зарічна, І.Франка, Л.Українки, Т.Шевченка, Хутір), Лази (Польова), Небилів (Б.Хмельницького, В.Івасюка, В.Стефаника, Вишнева, Д.Галицького, Дружби, Залипенний, Заселівка, Зелена, І.Франка, Л.Мартовича, Л.Українки, Ласки, Липенна, Лімниченка, М.Грушевського, Молодіжна, Н.Яремчука, Незалежності, Нова, О.Кобилянської, П.Сагайдачного, Польова, С.Ковпака, С.Крушельницької, Садова, Січових Стрільців, Т.Шевченка, Турова, Центральна, Ю.Гагаріна), Осмолода (І.Франка, Лісова, Лютошари, Підлюте, Т.Шевченка), Сливки (Бугаєнка, Гастелло, Л.Українки, Незалежності, С.Ковпака, Т.Шевченка, Царина долішня, Шкільна, Ю.Гагаріна, Янковського), Ясень (А.Шептицького, Б.Хмельницького, Бабське, В.Стефаника, Вагилевича-Велика, Гамарня, Єдності, І.Вагилевича, І.Мазепи, І.Франка, Космонавтів, Л.Українки, Лази, Лісова, М.Шашкевича, Макаревича, Молодіжна, Незалежності, Нова, О.Довбуша, П.Сагайдачного, Польова, Січових Стрільців, Т.Шевченка, Турівка, Турівська, Черенина, Шкільна, Я.Галана, Я.Головацького, Я.Мудрого)</v>
      </c>
      <c r="H23" s="72" t="str" cm="1">
        <f t="array" ref="H23">IFERROR(INDEX('[1]Всі приєднання'!$S$4:$S$1226,MATCH(1,('[1]Всі приєднання'!$D$4:$D$1226=D23)*('[1]Всі приєднання'!$G$4:$G$1226=E23),0)),"")</f>
        <v>Населення</v>
      </c>
      <c r="I23" s="86" cm="1">
        <f t="array" ref="I23">IFERROR(INDEX('[1]Всі приєднання'!$P$4:$P$1226,MATCH(1,('[1]Всі приєднання'!$D$4:$D$1226=D23)*('[1]Всі приєднання'!$G$4:$G$1226=E23),0)),"")</f>
        <v>2997</v>
      </c>
    </row>
    <row r="24" spans="3:9" ht="180.75" thickBot="1" x14ac:dyDescent="0.3">
      <c r="C24" s="106" t="s">
        <v>109</v>
      </c>
      <c r="D24" s="26" t="s">
        <v>333</v>
      </c>
      <c r="E24" s="26" t="s">
        <v>337</v>
      </c>
      <c r="F24" s="27">
        <v>500</v>
      </c>
      <c r="G24" s="72" t="str" cm="1">
        <f t="array" ref="G24">IFERROR(INDEX('[1]Всі приєднання'!$R$4:$R$1226,MATCH(1,('[1]Всі приєднання'!$D$4:$D$1226=D24)*('[1]Всі приєднання'!$G$4:$G$1226=E24),0)),"")</f>
        <v>Вербівка (А.Шептицького, В.Стефаника, За Ремчуком, М.Грушевського, Молодіжна, Підгребля, Т.Шевченка), Красне (Верхня, Господарська, І.Франка, Л.Українки, Незалежності, С.Руднєва, Січових Стрільців, Т.Шевченка), Небилів (В.Комарова, М.Грушевського, Нова, П.Сагайдачного), Петранка (Вище кооперативу, І.Франка, Конюшні, Л.Українки, М.Грушевського, Миру, Молодіжна, Незалежності, Регіт, Сомака Гонти, Т.Шевченка, Шкільна), Слобода-Небилівська (І.Франка, Л.Українки, Молодіжна, Нова, Сигли, Т.Шевченка, Тиха)</v>
      </c>
      <c r="H24" s="72" t="str" cm="1">
        <f t="array" ref="H24">IFERROR(INDEX('[1]Всі приєднання'!$S$4:$S$1226,MATCH(1,('[1]Всі приєднання'!$D$4:$D$1226=D24)*('[1]Всі приєднання'!$G$4:$G$1226=E24),0)),"")</f>
        <v>Населення</v>
      </c>
      <c r="I24" s="86" cm="1">
        <f t="array" ref="I24">IFERROR(INDEX('[1]Всі приєднання'!$P$4:$P$1226,MATCH(1,('[1]Всі приєднання'!$D$4:$D$1226=D24)*('[1]Всі приєднання'!$G$4:$G$1226=E24),0)),"")</f>
        <v>2037</v>
      </c>
    </row>
    <row r="25" spans="3:9" ht="324.75" thickBot="1" x14ac:dyDescent="0.3">
      <c r="C25" s="106" t="s">
        <v>109</v>
      </c>
      <c r="D25" s="26" t="s">
        <v>338</v>
      </c>
      <c r="E25" s="26" t="s">
        <v>339</v>
      </c>
      <c r="F25" s="27">
        <v>570</v>
      </c>
      <c r="G25" s="72" t="str" cm="1">
        <f t="array" ref="G25">IFERROR(INDEX('[1]Всі приєднання'!$R$4:$R$1226,MATCH(1,('[1]Всі приєднання'!$D$4:$D$1226=D25)*('[1]Всі приєднання'!$G$4:$G$1226=E25),0)),"")</f>
        <v>Закерничне (Біля баків, Всухий , Гірська, І.Франка, Карпатська, Лісова, Миру, Молодіжна, Набережна, О.Довбуша, Польова, Р.Шухевича, Стовпища, Т.Шевченка, Церковна, Чуриків), Небилів (І.Франка, Лімниченка, М.Грушевського, Молодіжна, Незалежності, С.Ковпака, Т.Шевченка, Ю.Гагаріна), Перегінське (Б.Хмельницького, В.Беріг, В.Івасюка, В.Чорновола, Велика, Веселкова, Г.Сковороди, Г.Хоткевича, Гайова, Д.Галицького, Дружби, Дубина, І.Богуна, І.Вагилевича, І.Вагилевича-Велика, І.Виговського, Калинова, Кам'яниста, Кобзарева, Короля Данила, Кудравець, Л.Українки, Лісорубів, М.Грушевського, М.Залізняка, М.Коцюбинського, М.Черемшини, Мирна, Морозенка, Набережна, Небесної Сотні, Небилівська, Незалежності, П.Сагайдачного, Патрієва, Патрійчука, Посіч, Прикарпатська, Радова-Ліва, Радова-Права, Річна, Світла, Січових Стрільців, Сонячна, Т.Шевченка, Туристична, Федірка, Хаймівка, Я.Мудрого)</v>
      </c>
      <c r="H25" s="72" t="str" cm="1">
        <f t="array" ref="H25">IFERROR(INDEX('[1]Всі приєднання'!$S$4:$S$1226,MATCH(1,('[1]Всі приєднання'!$D$4:$D$1226=D25)*('[1]Всі приєднання'!$G$4:$G$1226=E25),0)),"")</f>
        <v>Населення</v>
      </c>
      <c r="I25" s="86" cm="1">
        <f t="array" ref="I25">IFERROR(INDEX('[1]Всі приєднання'!$P$4:$P$1226,MATCH(1,('[1]Всі приєднання'!$D$4:$D$1226=D25)*('[1]Всі приєднання'!$G$4:$G$1226=E25),0)),"")</f>
        <v>1825</v>
      </c>
    </row>
    <row r="26" spans="3:9" ht="72.75" thickBot="1" x14ac:dyDescent="0.3">
      <c r="C26" s="106" t="s">
        <v>109</v>
      </c>
      <c r="D26" s="26" t="s">
        <v>338</v>
      </c>
      <c r="E26" s="26" t="s">
        <v>340</v>
      </c>
      <c r="F26" s="27">
        <v>90</v>
      </c>
      <c r="G26" s="72" t="str" cm="1">
        <f t="array" ref="G26">IFERROR(INDEX('[1]Всі приєднання'!$R$4:$R$1226,MATCH(1,('[1]Всі приєднання'!$D$4:$D$1226=D26)*('[1]Всі приєднання'!$G$4:$G$1226=E26),0)),"")</f>
        <v>Перегінське (Бучники, Вишнева, Горбища, Заводська, Зелена, М.Шашкевича, Н.Яремчука, П.Тичини, Підгір'я, Промислова, Січових Стрільців, Українська, Яцука, 700-річчя Перегінська)</v>
      </c>
      <c r="H26" s="72" t="str" cm="1">
        <f t="array" ref="H26">IFERROR(INDEX('[1]Всі приєднання'!$S$4:$S$1226,MATCH(1,('[1]Всі приєднання'!$D$4:$D$1226=D26)*('[1]Всі приєднання'!$G$4:$G$1226=E26),0)),"")</f>
        <v>Населення</v>
      </c>
      <c r="I26" s="86" cm="1">
        <f t="array" ref="I26">IFERROR(INDEX('[1]Всі приєднання'!$P$4:$P$1226,MATCH(1,('[1]Всі приєднання'!$D$4:$D$1226=D26)*('[1]Всі приєднання'!$G$4:$G$1226=E26),0)),"")</f>
        <v>234</v>
      </c>
    </row>
    <row r="27" spans="3:9" ht="18.75" thickBot="1" x14ac:dyDescent="0.3">
      <c r="C27" s="106" t="s">
        <v>109</v>
      </c>
      <c r="D27" s="26" t="s">
        <v>11</v>
      </c>
      <c r="E27" s="26" t="s">
        <v>12</v>
      </c>
      <c r="F27" s="27">
        <v>60</v>
      </c>
      <c r="G27" s="72" t="str" cm="1">
        <f t="array" ref="G27">IFERROR(INDEX('[1]Всі приєднання'!$R$4:$R$1226,MATCH(1,('[1]Всі приєднання'!$D$4:$D$1226=D27)*('[1]Всі приєднання'!$G$4:$G$1226=E27),0)),"")</f>
        <v/>
      </c>
      <c r="H27" s="72" t="str" cm="1">
        <f t="array" ref="H27">IFERROR(INDEX('[1]Всі приєднання'!$S$4:$S$1226,MATCH(1,('[1]Всі приєднання'!$D$4:$D$1226=D27)*('[1]Всі приєднання'!$G$4:$G$1226=E27),0)),"")</f>
        <v/>
      </c>
      <c r="I27" s="86" t="str" cm="1">
        <f t="array" ref="I27">IFERROR(INDEX('[1]Всі приєднання'!$P$4:$P$1226,MATCH(1,('[1]Всі приєднання'!$D$4:$D$1226=D27)*('[1]Всі приєднання'!$G$4:$G$1226=E27),0)),"")</f>
        <v/>
      </c>
    </row>
    <row r="28" spans="3:9" ht="18.75" thickBot="1" x14ac:dyDescent="0.3">
      <c r="C28" s="106" t="s">
        <v>112</v>
      </c>
      <c r="D28" s="26" t="s">
        <v>341</v>
      </c>
      <c r="E28" s="26" t="s">
        <v>342</v>
      </c>
      <c r="F28" s="27">
        <v>40</v>
      </c>
      <c r="G28" s="72" t="str" cm="1">
        <f t="array" ref="G28">IFERROR(INDEX('[1]Всі приєднання'!$R$4:$R$1226,MATCH(1,('[1]Всі приєднання'!$D$4:$D$1226=D28)*('[1]Всі приєднання'!$G$4:$G$1226=E28),0)),"")</f>
        <v>Ворохта (Говерлянська, Д.Галицького, Миру, О.Довбуша)</v>
      </c>
      <c r="H28" s="72" t="str" cm="1">
        <f t="array" ref="H28">IFERROR(INDEX('[1]Всі приєднання'!$S$4:$S$1226,MATCH(1,('[1]Всі приєднання'!$D$4:$D$1226=D28)*('[1]Всі приєднання'!$G$4:$G$1226=E28),0)),"")</f>
        <v>Населення</v>
      </c>
      <c r="I28" s="86" cm="1">
        <f t="array" ref="I28">IFERROR(INDEX('[1]Всі приєднання'!$P$4:$P$1226,MATCH(1,('[1]Всі приєднання'!$D$4:$D$1226=D28)*('[1]Всі приєднання'!$G$4:$G$1226=E28),0)),"")</f>
        <v>50</v>
      </c>
    </row>
    <row r="29" spans="3:9" ht="18.75" thickBot="1" x14ac:dyDescent="0.3">
      <c r="C29" s="106" t="s">
        <v>112</v>
      </c>
      <c r="D29" s="26" t="s">
        <v>341</v>
      </c>
      <c r="E29" s="26" t="s">
        <v>343</v>
      </c>
      <c r="F29" s="27">
        <v>45</v>
      </c>
      <c r="G29" s="72" t="str" cm="1">
        <f t="array" ref="G29">IFERROR(INDEX('[1]Всі приєднання'!$R$4:$R$1226,MATCH(1,('[1]Всі приєднання'!$D$4:$D$1226=D29)*('[1]Всі приєднання'!$G$4:$G$1226=E29),0)),"")</f>
        <v>Ворохта (Говерлянська)</v>
      </c>
      <c r="H29" s="72" t="str" cm="1">
        <f t="array" ref="H29">IFERROR(INDEX('[1]Всі приєднання'!$S$4:$S$1226,MATCH(1,('[1]Всі приєднання'!$D$4:$D$1226=D29)*('[1]Всі приєднання'!$G$4:$G$1226=E29),0)),"")</f>
        <v>Населення</v>
      </c>
      <c r="I29" s="86" cm="1">
        <f t="array" ref="I29">IFERROR(INDEX('[1]Всі приєднання'!$P$4:$P$1226,MATCH(1,('[1]Всі приєднання'!$D$4:$D$1226=D29)*('[1]Всі приєднання'!$G$4:$G$1226=E29),0)),"")</f>
        <v>9</v>
      </c>
    </row>
    <row r="30" spans="3:9" ht="18.75" thickBot="1" x14ac:dyDescent="0.3">
      <c r="C30" s="106" t="s">
        <v>112</v>
      </c>
      <c r="D30" s="26" t="s">
        <v>341</v>
      </c>
      <c r="E30" s="26" t="s">
        <v>344</v>
      </c>
      <c r="F30" s="27">
        <v>55</v>
      </c>
      <c r="G30" s="72" t="str" cm="1">
        <f t="array" ref="G30">IFERROR(INDEX('[1]Всі приєднання'!$R$4:$R$1226,MATCH(1,('[1]Всі приєднання'!$D$4:$D$1226=D30)*('[1]Всі приєднання'!$G$4:$G$1226=E30),0)),"")</f>
        <v>Ворохта (Говерлянська, Миру)</v>
      </c>
      <c r="H30" s="72" t="str" cm="1">
        <f t="array" ref="H30">IFERROR(INDEX('[1]Всі приєднання'!$S$4:$S$1226,MATCH(1,('[1]Всі приєднання'!$D$4:$D$1226=D30)*('[1]Всі приєднання'!$G$4:$G$1226=E30),0)),"")</f>
        <v>Населення</v>
      </c>
      <c r="I30" s="86" cm="1">
        <f t="array" ref="I30">IFERROR(INDEX('[1]Всі приєднання'!$P$4:$P$1226,MATCH(1,('[1]Всі приєднання'!$D$4:$D$1226=D30)*('[1]Всі приєднання'!$G$4:$G$1226=E30),0)),"")</f>
        <v>16</v>
      </c>
    </row>
    <row r="31" spans="3:9" ht="36.75" thickBot="1" x14ac:dyDescent="0.3">
      <c r="C31" s="106" t="s">
        <v>112</v>
      </c>
      <c r="D31" s="26" t="s">
        <v>345</v>
      </c>
      <c r="E31" s="26" t="s">
        <v>346</v>
      </c>
      <c r="F31" s="27">
        <v>75</v>
      </c>
      <c r="G31" s="72" t="str" cm="1">
        <f t="array" ref="G31">IFERROR(INDEX('[1]Всі приєднання'!$R$4:$R$1226,MATCH(1,('[1]Всі приєднання'!$D$4:$D$1226=D31)*('[1]Всі приєднання'!$G$4:$G$1226=E31),0)),"")</f>
        <v>Делятин (Б.Хмельницького, Голинського Сотника, Лугівська, Я.Галана, 16 Липня)</v>
      </c>
      <c r="H31" s="72" t="str" cm="1">
        <f t="array" ref="H31">IFERROR(INDEX('[1]Всі приєднання'!$S$4:$S$1226,MATCH(1,('[1]Всі приєднання'!$D$4:$D$1226=D31)*('[1]Всі приєднання'!$G$4:$G$1226=E31),0)),"")</f>
        <v>Населення, станція ЗД</v>
      </c>
      <c r="I31" s="86" cm="1">
        <f t="array" ref="I31">IFERROR(INDEX('[1]Всі приєднання'!$P$4:$P$1226,MATCH(1,('[1]Всі приєднання'!$D$4:$D$1226=D31)*('[1]Всі приєднання'!$G$4:$G$1226=E31),0)),"")</f>
        <v>226</v>
      </c>
    </row>
    <row r="32" spans="3:9" ht="54.75" thickBot="1" x14ac:dyDescent="0.3">
      <c r="C32" s="106" t="s">
        <v>112</v>
      </c>
      <c r="D32" s="26" t="s">
        <v>345</v>
      </c>
      <c r="E32" s="26" t="s">
        <v>347</v>
      </c>
      <c r="F32" s="27">
        <v>265</v>
      </c>
      <c r="G32" s="72" t="str" cm="1">
        <f t="array" ref="G32">IFERROR(INDEX('[1]Всі приєднання'!$R$4:$R$1226,MATCH(1,('[1]Всі приєднання'!$D$4:$D$1226=D32)*('[1]Всі приєднання'!$G$4:$G$1226=E32),0)),"")</f>
        <v>Делятин (А.Шептицького, Б.Хмельницького, Луги, М.Черемшини, О.Кобилянської, Погрібнич, Прут, С.Ковпака, С.Руднєва, Січових Стрільців, 16 Липня)</v>
      </c>
      <c r="H32" s="72" t="str" cm="1">
        <f t="array" ref="H32">IFERROR(INDEX('[1]Всі приєднання'!$S$4:$S$1226,MATCH(1,('[1]Всі приєднання'!$D$4:$D$1226=D32)*('[1]Всі приєднання'!$G$4:$G$1226=E32),0)),"")</f>
        <v>Населення; школа; інтернат</v>
      </c>
      <c r="I32" s="86" cm="1">
        <f t="array" ref="I32">IFERROR(INDEX('[1]Всі приєднання'!$P$4:$P$1226,MATCH(1,('[1]Всі приєднання'!$D$4:$D$1226=D32)*('[1]Всі приєднання'!$G$4:$G$1226=E32),0)),"")</f>
        <v>553</v>
      </c>
    </row>
    <row r="33" spans="3:9" ht="90.75" thickBot="1" x14ac:dyDescent="0.3">
      <c r="C33" s="107" t="s">
        <v>112</v>
      </c>
      <c r="D33" s="75" t="s">
        <v>345</v>
      </c>
      <c r="E33" s="75" t="s">
        <v>348</v>
      </c>
      <c r="F33" s="76">
        <v>375</v>
      </c>
      <c r="G33" s="10" t="str" cm="1">
        <f t="array" ref="G33">IFERROR(INDEX('[1]Всі приєднання'!$R$4:$R$1226,MATCH(1,('[1]Всі приєднання'!$D$4:$D$1226=D33)*('[1]Всі приєднання'!$G$4:$G$1226=E33),0)),"")</f>
        <v>Делятин (А.Шептицького, І.Мазепи, І.Франка, Лотовий, Луги, Любіжня, М.Коцюбинського, Молодіжна, Назва невідома, О.Кобилянської, Площа, Погрібнич, Прут, С.Ковпака, С.Руднєва, Січових Стрільців, Т.Шевченка, Фрунзе, Шевелівка, Я.Галана, 16 Липня)</v>
      </c>
      <c r="H33" s="10" t="str" cm="1">
        <f t="array" ref="H33">IFERROR(INDEX('[1]Всі приєднання'!$S$4:$S$1226,MATCH(1,('[1]Всі приєднання'!$D$4:$D$1226=D33)*('[1]Всі приєднання'!$G$4:$G$1226=E33),0)),"")</f>
        <v>Населення; пошта, водозабір, лікарня</v>
      </c>
      <c r="I33" s="90" cm="1">
        <f t="array" ref="I33">IFERROR(INDEX('[1]Всі приєднання'!$P$4:$P$1226,MATCH(1,('[1]Всі приєднання'!$D$4:$D$1226=D33)*('[1]Всі приєднання'!$G$4:$G$1226=E33),0)),"")</f>
        <v>1528</v>
      </c>
    </row>
    <row r="34" spans="3:9" ht="18.75" thickBot="1" x14ac:dyDescent="0.3">
      <c r="C34" s="107" t="s">
        <v>112</v>
      </c>
      <c r="D34" s="75" t="s">
        <v>14</v>
      </c>
      <c r="E34" s="75" t="s">
        <v>12</v>
      </c>
      <c r="F34" s="76">
        <v>25</v>
      </c>
      <c r="G34" s="10" t="str" cm="1">
        <f t="array" ref="G34">IFERROR(INDEX('[1]Всі приєднання'!$R$4:$R$1226,MATCH(1,('[1]Всі приєднання'!$D$4:$D$1226=D34)*('[1]Всі приєднання'!$G$4:$G$1226=E34),0)),"")</f>
        <v/>
      </c>
      <c r="H34" s="10" t="str" cm="1">
        <f t="array" ref="H34">IFERROR(INDEX('[1]Всі приєднання'!$S$4:$S$1226,MATCH(1,('[1]Всі приєднання'!$D$4:$D$1226=D34)*('[1]Всі приєднання'!$G$4:$G$1226=E34),0)),"")</f>
        <v/>
      </c>
      <c r="I34" s="90" t="str" cm="1">
        <f t="array" ref="I34">IFERROR(INDEX('[1]Всі приєднання'!$P$4:$P$1226,MATCH(1,('[1]Всі приєднання'!$D$4:$D$1226=D34)*('[1]Всі приєднання'!$G$4:$G$1226=E34),0)),"")</f>
        <v/>
      </c>
    </row>
    <row r="35" spans="3:9" x14ac:dyDescent="0.25">
      <c r="C35" s="47" t="s">
        <v>174</v>
      </c>
      <c r="D35" s="75"/>
      <c r="E35" s="75"/>
      <c r="F35" s="76">
        <f>SUBTOTAL(109,Таблиця15[P,вимк])</f>
        <v>6455</v>
      </c>
      <c r="G35" s="10"/>
      <c r="H35" s="10"/>
      <c r="I35" s="90">
        <f>SUBTOTAL(109,Таблиця15[К-ть споживачів])</f>
        <v>20424</v>
      </c>
    </row>
  </sheetData>
  <pageMargins left="0.31496062992125984" right="0.11811023622047245" top="0.15748031496062992" bottom="0.15748031496062992" header="0.31496062992125984" footer="0.31496062992125984"/>
  <pageSetup paperSize="9" scale="54"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36"/>
  <sheetViews>
    <sheetView zoomScale="70" zoomScaleNormal="70" workbookViewId="0">
      <selection activeCell="J15" sqref="J15"/>
    </sheetView>
  </sheetViews>
  <sheetFormatPr defaultRowHeight="18" x14ac:dyDescent="0.25"/>
  <cols>
    <col min="1" max="1" width="36.5703125" style="17" bestFit="1" customWidth="1"/>
    <col min="2" max="2" width="36.5703125" style="18" bestFit="1" customWidth="1"/>
    <col min="3" max="3" width="30.85546875" style="19" bestFit="1" customWidth="1"/>
    <col min="4" max="4" width="12.42578125" style="17" customWidth="1"/>
    <col min="5" max="5" width="86.42578125" style="20" bestFit="1" customWidth="1"/>
    <col min="6" max="6" width="30.85546875" style="20" bestFit="1" customWidth="1"/>
    <col min="7" max="7" width="25.140625" style="12" customWidth="1"/>
    <col min="8" max="16384" width="9.140625" style="17"/>
  </cols>
  <sheetData>
    <row r="1" spans="1:7" s="25" customFormat="1" x14ac:dyDescent="0.25">
      <c r="C1" s="9"/>
      <c r="D1" s="9"/>
      <c r="E1" s="11" t="s">
        <v>0</v>
      </c>
      <c r="F1" s="28"/>
      <c r="G1" s="29"/>
    </row>
    <row r="2" spans="1:7" x14ac:dyDescent="0.25">
      <c r="B2" s="17"/>
      <c r="C2" s="4"/>
      <c r="D2" s="4"/>
      <c r="E2" s="12" t="s">
        <v>5</v>
      </c>
    </row>
    <row r="3" spans="1:7" x14ac:dyDescent="0.25">
      <c r="B3" s="17"/>
      <c r="C3" s="8"/>
      <c r="D3" s="8"/>
      <c r="E3" s="13" t="s">
        <v>152</v>
      </c>
    </row>
    <row r="4" spans="1:7" x14ac:dyDescent="0.25">
      <c r="B4" s="13"/>
      <c r="C4" s="13"/>
    </row>
    <row r="5" spans="1:7" ht="37.5" customHeight="1" thickBot="1" x14ac:dyDescent="0.3">
      <c r="A5" s="54" t="s">
        <v>173</v>
      </c>
      <c r="B5" s="55" t="s">
        <v>52</v>
      </c>
      <c r="C5" s="56" t="s">
        <v>6</v>
      </c>
      <c r="D5" s="56" t="s">
        <v>53</v>
      </c>
      <c r="E5" s="56" t="s">
        <v>3</v>
      </c>
      <c r="F5" s="56" t="s">
        <v>1</v>
      </c>
      <c r="G5" s="56" t="s">
        <v>114</v>
      </c>
    </row>
    <row r="6" spans="1:7" ht="18.75" thickBot="1" x14ac:dyDescent="0.3">
      <c r="A6" s="80" t="s">
        <v>149</v>
      </c>
      <c r="B6" s="52" t="s">
        <v>38</v>
      </c>
      <c r="C6" s="52" t="s">
        <v>115</v>
      </c>
      <c r="D6" s="53">
        <v>20</v>
      </c>
      <c r="E6" s="52" t="str" cm="1">
        <f t="array" ref="E6">IFERROR(INDEX('[1]Всі приєднання'!$R$4:$R$1226,MATCH(1,('[1]Всі приєднання'!$D$4:$D$1226=B6)*('[1]Всі приєднання'!$G$4:$G$1226=C6),0)),"")</f>
        <v>Долина (Обліски)</v>
      </c>
      <c r="F6" s="52" t="str" cm="1">
        <f t="array" ref="F6">IFERROR(INDEX('[1]Всі приєднання'!$S$4:$S$1226,MATCH(1,('[1]Всі приєднання'!$D$4:$D$1226=B6)*('[1]Всі приєднання'!$G$4:$G$1226=C6),0)),"")</f>
        <v>Склади</v>
      </c>
      <c r="G6" s="52" cm="1">
        <f t="array" ref="G6">IFERROR(INDEX('[1]Всі приєднання'!$P$4:$P$1226,MATCH(1,('[1]Всі приєднання'!$D$4:$D$1226=B6)*('[1]Всі приєднання'!$G$4:$G$1226=C6),0)),"")</f>
        <v>1</v>
      </c>
    </row>
    <row r="7" spans="1:7" ht="18.75" thickBot="1" x14ac:dyDescent="0.3">
      <c r="A7" s="80" t="s">
        <v>149</v>
      </c>
      <c r="B7" s="52" t="s">
        <v>38</v>
      </c>
      <c r="C7" s="52" t="s">
        <v>116</v>
      </c>
      <c r="D7" s="53">
        <v>50</v>
      </c>
      <c r="E7" s="52" t="str" cm="1">
        <f t="array" ref="E7">IFERROR(INDEX('[1]Всі приєднання'!$R$4:$R$1226,MATCH(1,('[1]Всі приєднання'!$D$4:$D$1226=B7)*('[1]Всі приєднання'!$G$4:$G$1226=C7),0)),"")</f>
        <v>Долина (Молодіжна, Обліски)</v>
      </c>
      <c r="F7" s="52" t="str" cm="1">
        <f t="array" ref="F7">IFERROR(INDEX('[1]Всі приєднання'!$S$4:$S$1226,MATCH(1,('[1]Всі приєднання'!$D$4:$D$1226=B7)*('[1]Всі приєднання'!$G$4:$G$1226=C7),0)),"")</f>
        <v>Малі підприємства</v>
      </c>
      <c r="G7" s="52" cm="1">
        <f t="array" ref="G7">IFERROR(INDEX('[1]Всі приєднання'!$P$4:$P$1226,MATCH(1,('[1]Всі приєднання'!$D$4:$D$1226=B7)*('[1]Всі приєднання'!$G$4:$G$1226=C7),0)),"")</f>
        <v>3</v>
      </c>
    </row>
    <row r="8" spans="1:7" ht="18.75" thickBot="1" x14ac:dyDescent="0.3">
      <c r="A8" s="80" t="s">
        <v>149</v>
      </c>
      <c r="B8" s="52" t="s">
        <v>38</v>
      </c>
      <c r="C8" s="52" t="s">
        <v>117</v>
      </c>
      <c r="D8" s="53">
        <v>340</v>
      </c>
      <c r="E8" s="52" t="str" cm="1">
        <f t="array" ref="E8">IFERROR(INDEX('[1]Всі приєднання'!$R$4:$R$1226,MATCH(1,('[1]Всі приєднання'!$D$4:$D$1226=B8)*('[1]Всі приєднання'!$G$4:$G$1226=C8),0)),"")</f>
        <v>Долина (Обліски)</v>
      </c>
      <c r="F8" s="52" t="str" cm="1">
        <f t="array" ref="F8">IFERROR(INDEX('[1]Всі приєднання'!$S$4:$S$1226,MATCH(1,('[1]Всі приєднання'!$D$4:$D$1226=B8)*('[1]Всі приєднання'!$G$4:$G$1226=C8),0)),"")</f>
        <v>Малі підприємства</v>
      </c>
      <c r="G8" s="52" cm="1">
        <f t="array" ref="G8">IFERROR(INDEX('[1]Всі приєднання'!$P$4:$P$1226,MATCH(1,('[1]Всі приєднання'!$D$4:$D$1226=B8)*('[1]Всі приєднання'!$G$4:$G$1226=C8),0)),"")</f>
        <v>1</v>
      </c>
    </row>
    <row r="9" spans="1:7" ht="18.75" thickBot="1" x14ac:dyDescent="0.3">
      <c r="A9" s="80" t="s">
        <v>149</v>
      </c>
      <c r="B9" s="52" t="s">
        <v>38</v>
      </c>
      <c r="C9" s="52" t="s">
        <v>118</v>
      </c>
      <c r="D9" s="53">
        <v>185</v>
      </c>
      <c r="E9" s="52" t="str" cm="1">
        <f t="array" ref="E9">IFERROR(INDEX('[1]Всі приєднання'!$R$4:$R$1226,MATCH(1,('[1]Всі приєднання'!$D$4:$D$1226=B9)*('[1]Всі приєднання'!$G$4:$G$1226=C9),0)),"")</f>
        <v>Долина (Обліски)</v>
      </c>
      <c r="F9" s="52" t="str" cm="1">
        <f t="array" ref="F9">IFERROR(INDEX('[1]Всі приєднання'!$S$4:$S$1226,MATCH(1,('[1]Всі приєднання'!$D$4:$D$1226=B9)*('[1]Всі приєднання'!$G$4:$G$1226=C9),0)),"")</f>
        <v>Малі підприємства</v>
      </c>
      <c r="G9" s="52" cm="1">
        <f t="array" ref="G9">IFERROR(INDEX('[1]Всі приєднання'!$P$4:$P$1226,MATCH(1,('[1]Всі приєднання'!$D$4:$D$1226=B9)*('[1]Всі приєднання'!$G$4:$G$1226=C9),0)),"")</f>
        <v>1</v>
      </c>
    </row>
    <row r="10" spans="1:7" ht="36.75" thickBot="1" x14ac:dyDescent="0.3">
      <c r="A10" s="80" t="s">
        <v>149</v>
      </c>
      <c r="B10" s="52" t="s">
        <v>38</v>
      </c>
      <c r="C10" s="52" t="s">
        <v>119</v>
      </c>
      <c r="D10" s="53">
        <v>275</v>
      </c>
      <c r="E10" s="52" t="str" cm="1">
        <f t="array" ref="E10">IFERROR(INDEX('[1]Всі приєднання'!$R$4:$R$1226,MATCH(1,('[1]Всі приєднання'!$D$4:$D$1226=B10)*('[1]Всі приєднання'!$G$4:$G$1226=C10),0)),"")</f>
        <v>Долина (В.Чорновола, Незалежності, С.Бандери)</v>
      </c>
      <c r="F10" s="52" t="str" cm="1">
        <f t="array" ref="F10">IFERROR(INDEX('[1]Всі приєднання'!$S$4:$S$1226,MATCH(1,('[1]Всі приєднання'!$D$4:$D$1226=B10)*('[1]Всі приєднання'!$G$4:$G$1226=C10),0)),"")</f>
        <v>Населення, малі підприємства</v>
      </c>
      <c r="G10" s="52" cm="1">
        <f t="array" ref="G10">IFERROR(INDEX('[1]Всі приєднання'!$P$4:$P$1226,MATCH(1,('[1]Всі приєднання'!$D$4:$D$1226=B10)*('[1]Всі приєднання'!$G$4:$G$1226=C10),0)),"")</f>
        <v>525</v>
      </c>
    </row>
    <row r="11" spans="1:7" ht="36.75" thickBot="1" x14ac:dyDescent="0.3">
      <c r="A11" s="80" t="s">
        <v>149</v>
      </c>
      <c r="B11" s="52" t="s">
        <v>120</v>
      </c>
      <c r="C11" s="52" t="s">
        <v>121</v>
      </c>
      <c r="D11" s="53">
        <v>70</v>
      </c>
      <c r="E11" s="52" t="str" cm="1">
        <f t="array" ref="E11">IFERROR(INDEX('[1]Всі приєднання'!$R$4:$R$1226,MATCH(1,('[1]Всі приєднання'!$D$4:$D$1226=B11)*('[1]Всі приєднання'!$G$4:$G$1226=C11),0)),"")</f>
        <v>Долина (Б.Хмельницького, Брочківська, І.Котляревського, Л.Українки, Нафтовиків, Промислова, Тупікова)</v>
      </c>
      <c r="F11" s="52" t="str" cm="1">
        <f t="array" ref="F11">IFERROR(INDEX('[1]Всі приєднання'!$S$4:$S$1226,MATCH(1,('[1]Всі приєднання'!$D$4:$D$1226=B11)*('[1]Всі приєднання'!$G$4:$G$1226=C11),0)),"")</f>
        <v>ЖБіК, прокуратура</v>
      </c>
      <c r="G11" s="52" cm="1">
        <f t="array" ref="G11">IFERROR(INDEX('[1]Всі приєднання'!$P$4:$P$1226,MATCH(1,('[1]Всі приєднання'!$D$4:$D$1226=B11)*('[1]Всі приєднання'!$G$4:$G$1226=C11),0)),"")</f>
        <v>198</v>
      </c>
    </row>
    <row r="12" spans="1:7" ht="18.75" thickBot="1" x14ac:dyDescent="0.3">
      <c r="A12" s="80" t="s">
        <v>149</v>
      </c>
      <c r="B12" s="52" t="s">
        <v>122</v>
      </c>
      <c r="C12" s="52" t="s">
        <v>123</v>
      </c>
      <c r="D12" s="53">
        <v>230</v>
      </c>
      <c r="E12" s="52" t="str" cm="1">
        <f t="array" ref="E12">IFERROR(INDEX('[1]Всі приєднання'!$R$4:$R$1226,MATCH(1,('[1]Всі приєднання'!$D$4:$D$1226=B12)*('[1]Всі приєднання'!$G$4:$G$1226=C12),0)),"")</f>
        <v>Болехів (Д.Галицького)</v>
      </c>
      <c r="F12" s="52" t="str" cm="1">
        <f t="array" ref="F12">IFERROR(INDEX('[1]Всі приєднання'!$S$4:$S$1226,MATCH(1,('[1]Всі приєднання'!$D$4:$D$1226=B12)*('[1]Всі приєднання'!$G$4:$G$1226=C12),0)),"")</f>
        <v>Малі підприємства</v>
      </c>
      <c r="G12" s="52" cm="1">
        <f t="array" ref="G12">IFERROR(INDEX('[1]Всі приєднання'!$P$4:$P$1226,MATCH(1,('[1]Всі приєднання'!$D$4:$D$1226=B12)*('[1]Всі приєднання'!$G$4:$G$1226=C12),0)),"")</f>
        <v>1</v>
      </c>
    </row>
    <row r="13" spans="1:7" ht="18.75" thickBot="1" x14ac:dyDescent="0.3">
      <c r="A13" s="81" t="s">
        <v>150</v>
      </c>
      <c r="B13" s="52" t="s">
        <v>28</v>
      </c>
      <c r="C13" s="52" t="s">
        <v>124</v>
      </c>
      <c r="D13" s="53">
        <v>40</v>
      </c>
      <c r="E13" s="52" t="str" cm="1">
        <f t="array" ref="E13">IFERROR(INDEX('[1]Всі приєднання'!$R$4:$R$1226,MATCH(1,('[1]Всі приєднання'!$D$4:$D$1226=B13)*('[1]Всі приєднання'!$G$4:$G$1226=C13),0)),"")</f>
        <v>Івано-Франківськ (Галицька), Угринів (Галицька, Самостійна)</v>
      </c>
      <c r="F13" s="52" t="str" cm="1">
        <f t="array" ref="F13">IFERROR(INDEX('[1]Всі приєднання'!$S$4:$S$1226,MATCH(1,('[1]Всі приєднання'!$D$4:$D$1226=B13)*('[1]Всі приєднання'!$G$4:$G$1226=C13),0)),"")</f>
        <v>Населення</v>
      </c>
      <c r="G13" s="52" cm="1">
        <f t="array" ref="G13">IFERROR(INDEX('[1]Всі приєднання'!$P$4:$P$1226,MATCH(1,('[1]Всі приєднання'!$D$4:$D$1226=B13)*('[1]Всі приєднання'!$G$4:$G$1226=C13),0)),"")</f>
        <v>92</v>
      </c>
    </row>
    <row r="14" spans="1:7" ht="54.75" thickBot="1" x14ac:dyDescent="0.3">
      <c r="A14" s="81" t="s">
        <v>150</v>
      </c>
      <c r="B14" s="52" t="s">
        <v>125</v>
      </c>
      <c r="C14" s="52" t="s">
        <v>126</v>
      </c>
      <c r="D14" s="53">
        <v>630</v>
      </c>
      <c r="E14" s="52" t="str" cm="1">
        <f t="array" ref="E14">IFERROR(INDEX('[1]Всі приєднання'!$R$4:$R$1226,MATCH(1,('[1]Всі приєднання'!$D$4:$D$1226=B14)*('[1]Всі приєднання'!$G$4:$G$1226=C14),0)),"")</f>
        <v>Івано-Франківськ (Бельведерська, Биха, Володимира Великого, Галицька, І.Мазепи, І.Труша, Короля Данила, Крива, Ленкавського, Незалежності, П.Орлика, Південний, Ринок)</v>
      </c>
      <c r="F14" s="52" t="str" cm="1">
        <f t="array" ref="F14">IFERROR(INDEX('[1]Всі приєднання'!$S$4:$S$1226,MATCH(1,('[1]Всі приєднання'!$D$4:$D$1226=B14)*('[1]Всі приєднання'!$G$4:$G$1226=C14),0)),"")</f>
        <v>Населення, ТЦ Фуршет, Франківський бастіон</v>
      </c>
      <c r="G14" s="52" cm="1">
        <f t="array" ref="G14">IFERROR(INDEX('[1]Всі приєднання'!$P$4:$P$1226,MATCH(1,('[1]Всі приєднання'!$D$4:$D$1226=B14)*('[1]Всі приєднання'!$G$4:$G$1226=C14),0)),"")</f>
        <v>1018</v>
      </c>
    </row>
    <row r="15" spans="1:7" ht="180.75" thickBot="1" x14ac:dyDescent="0.3">
      <c r="A15" s="81" t="s">
        <v>150</v>
      </c>
      <c r="B15" s="52" t="s">
        <v>125</v>
      </c>
      <c r="C15" s="52" t="s">
        <v>127</v>
      </c>
      <c r="D15" s="53">
        <v>450</v>
      </c>
      <c r="E15" s="52" t="str" cm="1">
        <f t="array" ref="E15">IFERROR(INDEX('[1]Всі приєднання'!$R$4:$R$1226,MATCH(1,('[1]Всі приєднання'!$D$4:$D$1226=B15)*('[1]Всі приєднання'!$G$4:$G$1226=C15),0)),"")</f>
        <v>Вовчинець (Чумака), Івано-Франківськ (Бельведерська, Бориславська, Вишневського, Волинська, Г.Сковороди, Довга, За Мир, І.Карпенка-Карого, Кардинала Л.Гузара, Карпатська, Короля Данила, Кравецька, Ленкавського, М.Вовчка, М.Вороного, Млинарська, Моршинська, Набережна ім. В.Стефаника, Олесницького, П.Тичини, Пашницького, Північний, Р.Левицького, Солотвинська, Сонячна, Спортивна, У.Кармелюка, Українська, Фіголя, Флотська, Хотинська, Яновича, Ясінських), Угринів (І.Богуна, І.Мазепи, М.Кривоноса, П.Дорошенка, П.Полуботка, П.Сагайдачного, Тролейбусна)</v>
      </c>
      <c r="F15" s="52" t="str" cm="1">
        <f t="array" ref="F15">IFERROR(INDEX('[1]Всі приєднання'!$S$4:$S$1226,MATCH(1,('[1]Всі приєднання'!$D$4:$D$1226=B15)*('[1]Всі приєднання'!$G$4:$G$1226=C15),0)),"")</f>
        <v>Населення, малі підприємства</v>
      </c>
      <c r="G15" s="52" cm="1">
        <f t="array" ref="G15">IFERROR(INDEX('[1]Всі приєднання'!$P$4:$P$1226,MATCH(1,('[1]Всі приєднання'!$D$4:$D$1226=B15)*('[1]Всі приєднання'!$G$4:$G$1226=C15),0)),"")</f>
        <v>2935</v>
      </c>
    </row>
    <row r="16" spans="1:7" ht="54.75" thickBot="1" x14ac:dyDescent="0.3">
      <c r="A16" s="81" t="s">
        <v>150</v>
      </c>
      <c r="B16" s="52" t="s">
        <v>125</v>
      </c>
      <c r="C16" s="52" t="s">
        <v>128</v>
      </c>
      <c r="D16" s="53">
        <v>215</v>
      </c>
      <c r="E16" s="52" t="str" cm="1">
        <f t="array" ref="E16">IFERROR(INDEX('[1]Всі приєднання'!$R$4:$R$1226,MATCH(1,('[1]Всі приєднання'!$D$4:$D$1226=B16)*('[1]Всі приєднання'!$G$4:$G$1226=C16),0)),"")</f>
        <v>Івано-Франківськ (Володимира Великого, І.Мазепи, Короля Данила, М.Вороного, Південний, Яновича)</v>
      </c>
      <c r="F16" s="52" t="str" cm="1">
        <f t="array" ref="F16">IFERROR(INDEX('[1]Всі приєднання'!$S$4:$S$1226,MATCH(1,('[1]Всі приєднання'!$D$4:$D$1226=B16)*('[1]Всі приєднання'!$G$4:$G$1226=C16),0)),"")</f>
        <v>Населення, школа №4, банк, Пасаж Гартенберг</v>
      </c>
      <c r="G16" s="52" cm="1">
        <f t="array" ref="G16">IFERROR(INDEX('[1]Всі приєднання'!$P$4:$P$1226,MATCH(1,('[1]Всі приєднання'!$D$4:$D$1226=B16)*('[1]Всі приєднання'!$G$4:$G$1226=C16),0)),"")</f>
        <v>1194</v>
      </c>
    </row>
    <row r="17" spans="1:7" ht="198.75" thickBot="1" x14ac:dyDescent="0.3">
      <c r="A17" s="81" t="s">
        <v>151</v>
      </c>
      <c r="B17" s="52" t="s">
        <v>129</v>
      </c>
      <c r="C17" s="52" t="s">
        <v>130</v>
      </c>
      <c r="D17" s="52">
        <v>240</v>
      </c>
      <c r="E17" s="52" t="str" cm="1">
        <f t="array" ref="E17">IFERROR(INDEX('[1]Всі приєднання'!$R$4:$R$1226,MATCH(1,('[1]Всі приєднання'!$D$4:$D$1226=B17)*('[1]Всі приєднання'!$G$4:$G$1226=C17),0)),"")</f>
        <v>Коломия (І.Франка, 'Мічурінець масив' П'ядики-1, С.Петлюри), Мала Кам'янка (В.Стефаника, В.Терешкової, В.Чорновола, Відродження, І.Франка, Л.Українки, О.Кобилянської, Польова, Т.Мельничука, Т.Шевченка, Українська, Ю.Гагаріна), П'ядики (Б.Хмельницького, В.Стуса, Вишнева, Відродження, Водоставського, Дранчівка, І.Мазепи, І.Мічуріна, І.Франка, Ірчана, Кирнички, Кринички, Л.Мартовича, Л.Українки, Левада, Молодіжна, Н.Водоставської, Наукова, О.Довбуша, О.Довженка, П.Сагайдачного, Р.Шухевича, С.Бандери, С.Петлюри, Садова, Семенівка, Степана Гнатюка, Т.Мельничука, Т.Шевченка, Ткачука, Урожай, Шевчука)</v>
      </c>
      <c r="F17" s="52" t="str" cm="1">
        <f t="array" ref="F17">IFERROR(INDEX('[1]Всі приєднання'!$S$4:$S$1226,MATCH(1,('[1]Всі приєднання'!$D$4:$D$1226=B17)*('[1]Всі приєднання'!$G$4:$G$1226=C17),0)),"")</f>
        <v>Населення, пп "Степан Мельничук"(Ферма), ЖКП "Техносервіс"</v>
      </c>
      <c r="G17" s="52" cm="1">
        <f t="array" ref="G17">IFERROR(INDEX('[1]Всі приєднання'!$P$4:$P$1226,MATCH(1,('[1]Всі приєднання'!$D$4:$D$1226=B17)*('[1]Всі приєднання'!$G$4:$G$1226=C17),0)),"")</f>
        <v>1244</v>
      </c>
    </row>
    <row r="18" spans="1:7" ht="36.75" thickBot="1" x14ac:dyDescent="0.3">
      <c r="A18" s="81" t="s">
        <v>151</v>
      </c>
      <c r="B18" s="52" t="s">
        <v>129</v>
      </c>
      <c r="C18" s="52" t="s">
        <v>131</v>
      </c>
      <c r="D18" s="52">
        <v>25</v>
      </c>
      <c r="E18" s="52" t="str" cm="1">
        <f t="array" ref="E18">IFERROR(INDEX('[1]Всі приєднання'!$R$4:$R$1226,MATCH(1,('[1]Всі приєднання'!$D$4:$D$1226=B18)*('[1]Всі приєднання'!$G$4:$G$1226=C18),0)),"")</f>
        <v>П'ядики (Козачівка, Семенівка), Ценява (Гостинець, Зелена, Н.Яремчука, Польова, Січових Стрільців, Толока)</v>
      </c>
      <c r="F18" s="52" t="str" cm="1">
        <f t="array" ref="F18">IFERROR(INDEX('[1]Всі приєднання'!$S$4:$S$1226,MATCH(1,('[1]Всі приєднання'!$D$4:$D$1226=B18)*('[1]Всі приєднання'!$G$4:$G$1226=C18),0)),"")</f>
        <v>Населення</v>
      </c>
      <c r="G18" s="52" cm="1">
        <f t="array" ref="G18">IFERROR(INDEX('[1]Всі приєднання'!$P$4:$P$1226,MATCH(1,('[1]Всі приєднання'!$D$4:$D$1226=B18)*('[1]Всі приєднання'!$G$4:$G$1226=C18),0)),"")</f>
        <v>193</v>
      </c>
    </row>
    <row r="19" spans="1:7" ht="36.75" thickBot="1" x14ac:dyDescent="0.3">
      <c r="A19" s="81" t="s">
        <v>151</v>
      </c>
      <c r="B19" s="52" t="s">
        <v>129</v>
      </c>
      <c r="C19" s="52" t="s">
        <v>132</v>
      </c>
      <c r="D19" s="52">
        <v>40</v>
      </c>
      <c r="E19" s="52" t="str" cm="1">
        <f t="array" ref="E19">IFERROR(INDEX('[1]Всі приєднання'!$R$4:$R$1226,MATCH(1,('[1]Всі приєднання'!$D$4:$D$1226=B19)*('[1]Всі приєднання'!$G$4:$G$1226=C19),0)),"")</f>
        <v>П'ядики (Б.Хмельницького, Відродження, Гостинець, Дранчівка, Козачівка, Косачівська, Урожай), Ценява (Гостинець, Косачівка)</v>
      </c>
      <c r="F19" s="52" t="str" cm="1">
        <f t="array" ref="F19">IFERROR(INDEX('[1]Всі приєднання'!$S$4:$S$1226,MATCH(1,('[1]Всі приєднання'!$D$4:$D$1226=B19)*('[1]Всі приєднання'!$G$4:$G$1226=C19),0)),"")</f>
        <v>Населення</v>
      </c>
      <c r="G19" s="52" cm="1">
        <f t="array" ref="G19">IFERROR(INDEX('[1]Всі приєднання'!$P$4:$P$1226,MATCH(1,('[1]Всі приєднання'!$D$4:$D$1226=B19)*('[1]Всі приєднання'!$G$4:$G$1226=C19),0)),"")</f>
        <v>174</v>
      </c>
    </row>
    <row r="20" spans="1:7" ht="396.75" thickBot="1" x14ac:dyDescent="0.3">
      <c r="A20" s="81" t="s">
        <v>151</v>
      </c>
      <c r="B20" s="52" t="s">
        <v>129</v>
      </c>
      <c r="C20" s="52" t="s">
        <v>133</v>
      </c>
      <c r="D20" s="52">
        <v>745</v>
      </c>
      <c r="E20" s="52" t="str" cm="1">
        <f t="array" ref="E20">IFERROR(INDEX('[1]Всі приєднання'!$R$4:$R$1226,MATCH(1,('[1]Всі приєднання'!$D$4:$D$1226=B20)*('[1]Всі приєднання'!$G$4:$G$1226=C20),0)),"")</f>
        <v>Велика Кам'янка (Б.Калиняка, Б.Хмельницького, Болота, В.Стуса, В.Чорновола, Возняка, Г.Сковороди, Героїв України, Джерельна, Зелена, І.Ткачука, І.Франка, Л.Українки, Льотчиків, М.Грушевського, М.Клімаша, Н Яремчука, Незалежності, О.Довбуша, П.Мирного, Перемоги, Пологи, Січових Стрільців, Т.Шевченка, Українська, Харукова, Церковна, Яблунева), Джурків (В.Комарова, В.Стефаника, Гайова, Зелена, І.Франка, Ірчана, Каштанова, Кузнєцова, Л.Мартовича, М.Грушевського, М.Черемшини, Молодіжна, Незалежності, О.Кобилянської, Т.Мельничука, Т.Шевченка, Тракторна, Українська), Пищаче (Дачна, О.Довбуша , Українська), Підгайчики (Чигри), Росохач (Українська), Турка (Б.Хмельницького, В.Комарова, В.Стефаника, В.Стуса, Галицька, Діброва, Зелена, І.Франка, Ірчана, Корнійчука, Ліс Діброва, Лісова, М.Грушевського, Миру, Молодіжна, О.Довбуша, О.Довженка, О.Кобилянської, О.Матросова, П.Дорошенка, П.Сагайдачного, Перемоги, Першотравнева, Прикарпатська, С.Бандери, Садова, Січових Стрільців, Соборна, Т.Мельничука, Т.Шевченка, У.Кармелюка, Українська, Ю.Гагаріна, 1 Травня), Фатовець (А.Міцкевича, В.Івасюка, Ірчана, М.Грушевського, М.Коцюбинського, О.Довженка, О.Кобилянської), Ясінки (Л.Українки, М.Коцюбинського, М.Черемшини)</v>
      </c>
      <c r="F20" s="52" t="str" cm="1">
        <f t="array" ref="F20">IFERROR(INDEX('[1]Всі приєднання'!$S$4:$S$1226,MATCH(1,('[1]Всі приєднання'!$D$4:$D$1226=B20)*('[1]Всі приєднання'!$G$4:$G$1226=C20),0)),"")</f>
        <v>Населення, пп "Степан Мельничук"(Ферма), ЖКП "Техносервіс"</v>
      </c>
      <c r="G20" s="52" cm="1">
        <f t="array" ref="G20">IFERROR(INDEX('[1]Всі приєднання'!$P$4:$P$1226,MATCH(1,('[1]Всі приєднання'!$D$4:$D$1226=B20)*('[1]Всі приєднання'!$G$4:$G$1226=C20),0)),"")</f>
        <v>2393</v>
      </c>
    </row>
    <row r="21" spans="1:7" ht="144.75" thickBot="1" x14ac:dyDescent="0.3">
      <c r="A21" s="81" t="s">
        <v>151</v>
      </c>
      <c r="B21" s="52" t="s">
        <v>129</v>
      </c>
      <c r="C21" s="52" t="s">
        <v>134</v>
      </c>
      <c r="D21" s="52">
        <v>115</v>
      </c>
      <c r="E21" s="52" t="str" cm="1">
        <f t="array" ref="E21">IFERROR(INDEX('[1]Всі приєднання'!$R$4:$R$1226,MATCH(1,('[1]Всі приєднання'!$D$4:$D$1226=B21)*('[1]Всі приєднання'!$G$4:$G$1226=C21),0)),"")</f>
        <v>Велика Кам'янка (Болота, С.Руданського), Годи-Добровідка (Андрія Луканюка, В.Стефаника, Залізнична, Зелена, І.Франка, Л.Мартовича, Л.Українки, Лісова, М.Грушевського, М.Коцюбинського, Молодіжна, Незалежності, Перемоги, Садова, Січових Стрільців, Т.Шевченка), Мала Кам'янка (Весняна, М.Грушевського), П'ядики (В.Стефаника, Зарінок, М.Грушевського, Ропша, Семенівка, Степана Гнатюка, Шеремети)</v>
      </c>
      <c r="F21" s="52" t="str" cm="1">
        <f t="array" ref="F21">IFERROR(INDEX('[1]Всі приєднання'!$S$4:$S$1226,MATCH(1,('[1]Всі приєднання'!$D$4:$D$1226=B21)*('[1]Всі приєднання'!$G$4:$G$1226=C21),0)),"")</f>
        <v>Населення</v>
      </c>
      <c r="G21" s="52" cm="1">
        <f t="array" ref="G21">IFERROR(INDEX('[1]Всі приєднання'!$P$4:$P$1226,MATCH(1,('[1]Всі приєднання'!$D$4:$D$1226=B21)*('[1]Всі приєднання'!$G$4:$G$1226=C21),0)),"")</f>
        <v>603</v>
      </c>
    </row>
    <row r="22" spans="1:7" ht="162.75" thickBot="1" x14ac:dyDescent="0.3">
      <c r="A22" s="80" t="s">
        <v>106</v>
      </c>
      <c r="B22" s="52" t="s">
        <v>28</v>
      </c>
      <c r="C22" s="52" t="s">
        <v>135</v>
      </c>
      <c r="D22" s="53">
        <v>430</v>
      </c>
      <c r="E22" s="52" t="str" cm="1">
        <f t="array" ref="E22">IFERROR(INDEX('[1]Всі приєднання'!$R$4:$R$1226,MATCH(1,('[1]Всі приєднання'!$D$4:$D$1226=B22)*('[1]Всі приєднання'!$G$4:$G$1226=C22),0)),"")</f>
        <v>Івано-Франківськ (Барвиста, Грабова, Дем'янів Лаз, Калуське шосе, Проектна, Пролісок, Ясенева), Угринів (Барвиста, Березівська, Березівський, Біля Багрія, Біля березівського, В.Івасюка, В.Стефаника, Василя Симоненка, Вербова, Верх села, Верхній Угринів, Верхня, Вільна, Вільшана, Гуцульська, Дем'янів лаз, Заводська, Калушське шосе, Квіткова, Комбінатівська, Н.Яремчука, О.Довженка, Помаранчева, Попельницька, Проектна, Радіозавод, С.Петлюри, Семаненка, Тополина, Урожайна), Черніїв (Медична)</v>
      </c>
      <c r="F22" s="52" t="str" cm="1">
        <f t="array" ref="F22">IFERROR(INDEX('[1]Всі приєднання'!$S$4:$S$1226,MATCH(1,('[1]Всі приєднання'!$D$4:$D$1226=B22)*('[1]Всі приєднання'!$G$4:$G$1226=C22),0)),"")</f>
        <v>Населення, малі підприємства, насосна водоканалу, СТО, заправка</v>
      </c>
      <c r="G22" s="52" cm="1">
        <f t="array" ref="G22">IFERROR(INDEX('[1]Всі приєднання'!$P$4:$P$1226,MATCH(1,('[1]Всі приєднання'!$D$4:$D$1226=B22)*('[1]Всі приєднання'!$G$4:$G$1226=C22),0)),"")</f>
        <v>252</v>
      </c>
    </row>
    <row r="23" spans="1:7" ht="144.75" thickBot="1" x14ac:dyDescent="0.3">
      <c r="A23" s="80" t="s">
        <v>106</v>
      </c>
      <c r="B23" s="52" t="s">
        <v>28</v>
      </c>
      <c r="C23" s="52" t="s">
        <v>136</v>
      </c>
      <c r="D23" s="53">
        <v>345</v>
      </c>
      <c r="E23" s="52" t="str" cm="1">
        <f t="array" ref="E23">IFERROR(INDEX('[1]Всі приєднання'!$R$4:$R$1226,MATCH(1,('[1]Всі приєднання'!$D$4:$D$1226=B23)*('[1]Всі приєднання'!$G$4:$G$1226=C23),0)),"")</f>
        <v>Радча (Миру), Угринів (Б.Хмельницького, Біля Берестки, Вислободського, Вишнева, Галицька, Довга нива, Заводська, Залізнична, Зелена, І.Франка, Квіткова, Козацька, Космонавтів, Л.Українки, Липова, М.Грушевського, М.Кривоноса, Миру, Михайла Саведчука, Незалежності, Нова, О.Довбуша, О.Пушкіна, П.Дорошенка, П.Полуботка, П.Сагайдачного, Польова, Правди, Проектна, Радіозавод, Садова, Самостійна, Спортивна, Станіславська, Шайбана)</v>
      </c>
      <c r="F23" s="52" t="str" cm="1">
        <f t="array" ref="F23">IFERROR(INDEX('[1]Всі приєднання'!$S$4:$S$1226,MATCH(1,('[1]Всі приєднання'!$D$4:$D$1226=B23)*('[1]Всі приєднання'!$G$4:$G$1226=C23),0)),"")</f>
        <v>Населення, ПП "Жео-житло-сервіс", ПАТ "IФ автобаза", ТзОВ" Автоцентр"</v>
      </c>
      <c r="G23" s="52" cm="1">
        <f t="array" ref="G23">IFERROR(INDEX('[1]Всі приєднання'!$P$4:$P$1226,MATCH(1,('[1]Всі приєднання'!$D$4:$D$1226=B23)*('[1]Всі приєднання'!$G$4:$G$1226=C23),0)),"")</f>
        <v>1079</v>
      </c>
    </row>
    <row r="24" spans="1:7" ht="216.75" thickBot="1" x14ac:dyDescent="0.3">
      <c r="A24" s="80" t="s">
        <v>106</v>
      </c>
      <c r="B24" s="52" t="s">
        <v>28</v>
      </c>
      <c r="C24" s="52" t="s">
        <v>137</v>
      </c>
      <c r="D24" s="53">
        <v>460</v>
      </c>
      <c r="E24" s="52" t="str" cm="1">
        <f t="array" ref="E24">IFERROR(INDEX('[1]Всі приєднання'!$R$4:$R$1226,MATCH(1,('[1]Всі приєднання'!$D$4:$D$1226=B24)*('[1]Всі приєднання'!$G$4:$G$1226=C24),0)),"")</f>
        <v>Івано-Франківськ (Здоров'я), Павлівка (Житловик, Пролісок, Садова), Угринів (Незалежності), Угринів (А.Шептицького, Барвиста, Біля Газостанції, Біля поста ДАІ, Біля Федя, Біля Ферми, Біля Шуляра, Боднарчик, В.Стефаника, Василя Симоненка, Весняна, Військова, Вільна, Горішна, Гуртожиток, Гусяче поле, Дачна, За дорогою, Здоров'я, Злагоди, І.Мічуріна, Калушське шосе, Княгині Ольги, Комбінатівська, Короля Данила, Лази, Лісова, М.Гоголя, М.Шашкевича, Масив УБР, Н.Яремчука, Незалежності, О.Довбуша, Об'їздова, П.Сагайдачного, Паркова, Польова, Проектна, Р.Шухевича, Самостійна, Свободи, Солов'їна, Сонячна, Струмкова, Т.Шевченка, Тернопільська, Українська, Церковна, Я.Галана, Я.Мудрого)</v>
      </c>
      <c r="F24" s="52" t="str" cm="1">
        <f t="array" ref="F24">IFERROR(INDEX('[1]Всі приєднання'!$S$4:$S$1226,MATCH(1,('[1]Всі приєднання'!$D$4:$D$1226=B24)*('[1]Всі приєднання'!$G$4:$G$1226=C24),0)),"")</f>
        <v>Населення, насосна водоканалу</v>
      </c>
      <c r="G24" s="52" cm="1">
        <f t="array" ref="G24">IFERROR(INDEX('[1]Всі приєднання'!$P$4:$P$1226,MATCH(1,('[1]Всі приєднання'!$D$4:$D$1226=B24)*('[1]Всі приєднання'!$G$4:$G$1226=C24),0)),"")</f>
        <v>847</v>
      </c>
    </row>
    <row r="25" spans="1:7" ht="72.75" thickBot="1" x14ac:dyDescent="0.3">
      <c r="A25" s="80" t="s">
        <v>107</v>
      </c>
      <c r="B25" s="52" t="s">
        <v>138</v>
      </c>
      <c r="C25" s="52" t="s">
        <v>139</v>
      </c>
      <c r="D25" s="52">
        <v>160</v>
      </c>
      <c r="E25" s="52" t="str" cm="1">
        <f t="array" ref="E25">IFERROR(INDEX('[1]Всі приєднання'!$R$4:$R$1226,MATCH(1,('[1]Всі приєднання'!$D$4:$D$1226=B25)*('[1]Всі приєднання'!$G$4:$G$1226=C25),0)),"")</f>
        <v>Надвірна (Д.Галицького, Європейська, К.Левицького, Майданська, Української Армії)</v>
      </c>
      <c r="F25" s="52" t="str" cm="1">
        <f t="array" ref="F25">IFERROR(INDEX('[1]Всі приєднання'!$S$4:$S$1226,MATCH(1,('[1]Всі приєднання'!$D$4:$D$1226=B25)*('[1]Всі приєднання'!$G$4:$G$1226=C25),0)),"")</f>
        <v>Населення; АЗС;школа; гараж лісокомбіната, асфальтний завод</v>
      </c>
      <c r="G25" s="52" cm="1">
        <f t="array" ref="G25">IFERROR(INDEX('[1]Всі приєднання'!$P$4:$P$1226,MATCH(1,('[1]Всі приєднання'!$D$4:$D$1226=B25)*('[1]Всі приєднання'!$G$4:$G$1226=C25),0)),"")</f>
        <v>404</v>
      </c>
    </row>
    <row r="26" spans="1:7" ht="18.75" thickBot="1" x14ac:dyDescent="0.3">
      <c r="A26" s="80" t="s">
        <v>109</v>
      </c>
      <c r="B26" s="52" t="s">
        <v>11</v>
      </c>
      <c r="C26" s="52" t="s">
        <v>12</v>
      </c>
      <c r="D26" s="53">
        <v>300</v>
      </c>
      <c r="E26" s="52" t="str" cm="1">
        <f t="array" ref="E26">IFERROR(INDEX('[1]Всі приєднання'!$R$4:$R$1226,MATCH(1,('[1]Всі приєднання'!$D$4:$D$1226=B26)*('[1]Всі приєднання'!$G$4:$G$1226=C26),0)),"")</f>
        <v/>
      </c>
      <c r="F26" s="52" t="str" cm="1">
        <f t="array" ref="F26">IFERROR(INDEX('[1]Всі приєднання'!$S$4:$S$1226,MATCH(1,('[1]Всі приєднання'!$D$4:$D$1226=B26)*('[1]Всі приєднання'!$G$4:$G$1226=C26),0)),"")</f>
        <v/>
      </c>
      <c r="G26" s="52" t="str" cm="1">
        <f t="array" ref="G26">IFERROR(INDEX('[1]Всі приєднання'!$P$4:$P$1226,MATCH(1,('[1]Всі приєднання'!$D$4:$D$1226=B26)*('[1]Всі приєднання'!$G$4:$G$1226=C26),0)),"")</f>
        <v/>
      </c>
    </row>
    <row r="27" spans="1:7" ht="144.75" thickBot="1" x14ac:dyDescent="0.3">
      <c r="A27" s="80" t="s">
        <v>111</v>
      </c>
      <c r="B27" s="52" t="s">
        <v>25</v>
      </c>
      <c r="C27" s="52" t="s">
        <v>140</v>
      </c>
      <c r="D27" s="52">
        <v>350</v>
      </c>
      <c r="E27" s="52" t="str" cm="1">
        <f t="array" ref="E27">IFERROR(INDEX('[1]Всі приєднання'!$R$4:$R$1226,MATCH(1,('[1]Всі приєднання'!$D$4:$D$1226=B27)*('[1]Всі приєднання'!$G$4:$G$1226=C27),0)),"")</f>
        <v>Гончарівка (Гуменюка, Кагава, Польова, Рибаківка, Слобідка, Центральна, Шкільна), Локітка (І.Франка, Ковалівка, С.Бандери, Центральна), Тлумач (А.Міцкевича, Башта, Братів Лепких, Будівельників, В.Винниченка, В.Мисака, Вербова, Д.Галицького, Є.Коновальця, Загребля, Зарічна, М.Грушевського, Макуха, Млинська, О.Кобилянської, О.Турянського, П.Орлика, Плебанія, Поповича, Р.Шухевича, Січових Стрільців, Т.Шевченка, У.Кармелюка)</v>
      </c>
      <c r="F27" s="52" t="str" cm="1">
        <f t="array" ref="F27">IFERROR(INDEX('[1]Всі приєднання'!$S$4:$S$1226,MATCH(1,('[1]Всі приєднання'!$D$4:$D$1226=B27)*('[1]Всі приєднання'!$G$4:$G$1226=C27),0)),"")</f>
        <v>Населення, малі підприємства, котельня</v>
      </c>
      <c r="G27" s="52" cm="1">
        <f t="array" ref="G27">IFERROR(INDEX('[1]Всі приєднання'!$P$4:$P$1226,MATCH(1,('[1]Всі приєднання'!$D$4:$D$1226=B27)*('[1]Всі приєднання'!$G$4:$G$1226=C27),0)),"")</f>
        <v>1070</v>
      </c>
    </row>
    <row r="28" spans="1:7" ht="108.75" thickBot="1" x14ac:dyDescent="0.3">
      <c r="A28" s="80" t="s">
        <v>111</v>
      </c>
      <c r="B28" s="52" t="s">
        <v>26</v>
      </c>
      <c r="C28" s="52" t="s">
        <v>141</v>
      </c>
      <c r="D28" s="52">
        <v>110</v>
      </c>
      <c r="E28" s="52" t="str" cm="1">
        <f t="array" ref="E28">IFERROR(INDEX('[1]Всі приєднання'!$R$4:$R$1226,MATCH(1,('[1]Всі приєднання'!$D$4:$D$1226=B28)*('[1]Всі приєднання'!$G$4:$G$1226=C28),0)),"")</f>
        <v>Гринівці (В.Чорновола, Зелена, І.Франка, Л.Українки, М.Грушевського, Миру, Попереччина, Т.Шевченка), Колінці (Б.Хмельницького, В.Стефаника, Гориста, Загородня, І.Франка, Л.Українки, О.Кобилянської, Поперечна, Січових Стрільців, Т.Шевченка), Тлумач (Б.Хмельницького, Верховної Ради, Плав'юка)</v>
      </c>
      <c r="F28" s="52" t="str" cm="1">
        <f t="array" ref="F28">IFERROR(INDEX('[1]Всі приєднання'!$S$4:$S$1226,MATCH(1,('[1]Всі приєднання'!$D$4:$D$1226=B28)*('[1]Всі приєднання'!$G$4:$G$1226=C28),0)),"")</f>
        <v>Населення</v>
      </c>
      <c r="G28" s="52" cm="1">
        <f t="array" ref="G28">IFERROR(INDEX('[1]Всі приєднання'!$P$4:$P$1226,MATCH(1,('[1]Всі приєднання'!$D$4:$D$1226=B28)*('[1]Всі приєднання'!$G$4:$G$1226=C28),0)),"")</f>
        <v>825</v>
      </c>
    </row>
    <row r="29" spans="1:7" ht="108.75" thickBot="1" x14ac:dyDescent="0.3">
      <c r="A29" s="80" t="s">
        <v>111</v>
      </c>
      <c r="B29" s="52" t="s">
        <v>142</v>
      </c>
      <c r="C29" s="52" t="s">
        <v>143</v>
      </c>
      <c r="D29" s="52">
        <v>100</v>
      </c>
      <c r="E29" s="52" t="str" cm="1">
        <f t="array" ref="E29">IFERROR(INDEX('[1]Всі приєднання'!$R$4:$R$1226,MATCH(1,('[1]Всі приєднання'!$D$4:$D$1226=B29)*('[1]Всі приєднання'!$G$4:$G$1226=C29),0)),"")</f>
        <v>Гончарів (І.Франка, М.Грушевського, Січових Стрільців, Т.Шевченка, Центральна), Обертин (Б.Хмельницького, В.Стефаника, В.Чорновола, Владики М.Кучм'яка, Гарасимівська, І.Мазепи, Івана Сірка, Л.Мартовича, М.Грушевського, М.Погорєлова, Незалежності, О.Маковея, отця Д.Винника, П.Сагайдачного, Українська)</v>
      </c>
      <c r="F29" s="52" t="str" cm="1">
        <f t="array" ref="F29">IFERROR(INDEX('[1]Всі приєднання'!$S$4:$S$1226,MATCH(1,('[1]Всі приєднання'!$D$4:$D$1226=B29)*('[1]Всі приєднання'!$G$4:$G$1226=C29),0)),"")</f>
        <v>Населення, малі підприємства</v>
      </c>
      <c r="G29" s="52" cm="1">
        <f t="array" ref="G29">IFERROR(INDEX('[1]Всі приєднання'!$P$4:$P$1226,MATCH(1,('[1]Всі приєднання'!$D$4:$D$1226=B29)*('[1]Всі приєднання'!$G$4:$G$1226=C29),0)),"")</f>
        <v>412</v>
      </c>
    </row>
    <row r="30" spans="1:7" ht="108.75" thickBot="1" x14ac:dyDescent="0.3">
      <c r="A30" s="80" t="s">
        <v>111</v>
      </c>
      <c r="B30" s="52" t="s">
        <v>142</v>
      </c>
      <c r="C30" s="52" t="s">
        <v>144</v>
      </c>
      <c r="D30" s="52">
        <v>100</v>
      </c>
      <c r="E30" s="52" t="str" cm="1">
        <f t="array" ref="E30">IFERROR(INDEX('[1]Всі приєднання'!$R$4:$R$1226,MATCH(1,('[1]Всі приєднання'!$D$4:$D$1226=B30)*('[1]Всі приєднання'!$G$4:$G$1226=C30),0)),"")</f>
        <v>Жуків (Б.Хмельницького, Біля ферми, Больотова, Братів Михайлининих, В.Стефаника, Гостинець, Груші, І.Франка, Королівка, Л.Українки, Незалежності, О.Кобилянської, Осередок, Підріг, Ферма, Центральна, Шкільна, Ю.Гагаріна, 1 Травня, 8 Березня), Олещин (Л.Українки, Т.Шевченка, Центральна)</v>
      </c>
      <c r="F30" s="52" t="str" cm="1">
        <f t="array" ref="F30">IFERROR(INDEX('[1]Всі приєднання'!$S$4:$S$1226,MATCH(1,('[1]Всі приєднання'!$D$4:$D$1226=B30)*('[1]Всі приєднання'!$G$4:$G$1226=C30),0)),"")</f>
        <v>Населення, малі підприємства</v>
      </c>
      <c r="G30" s="52" cm="1">
        <f t="array" ref="G30">IFERROR(INDEX('[1]Всі приєднання'!$P$4:$P$1226,MATCH(1,('[1]Всі приєднання'!$D$4:$D$1226=B30)*('[1]Всі приєднання'!$G$4:$G$1226=C30),0)),"")</f>
        <v>592</v>
      </c>
    </row>
    <row r="31" spans="1:7" ht="54.75" thickBot="1" x14ac:dyDescent="0.3">
      <c r="A31" s="80" t="s">
        <v>111</v>
      </c>
      <c r="B31" s="52" t="s">
        <v>142</v>
      </c>
      <c r="C31" s="52" t="s">
        <v>145</v>
      </c>
      <c r="D31" s="52">
        <v>110</v>
      </c>
      <c r="E31" s="52" t="str" cm="1">
        <f t="array" ref="E31">IFERROR(INDEX('[1]Всі приєднання'!$R$4:$R$1226,MATCH(1,('[1]Всі приєднання'!$D$4:$D$1226=B31)*('[1]Всі приєднання'!$G$4:$G$1226=C31),0)),"")</f>
        <v>Гавриляк (Центральна), Гарасимів (Брідок, Горбок, Греблівка, За потоками, Зелена, Кінська, Л.Українки, Т.Шевченка, Травнева, Українська, Центральна)</v>
      </c>
      <c r="F31" s="52" t="str" cm="1">
        <f t="array" ref="F31">IFERROR(INDEX('[1]Всі приєднання'!$S$4:$S$1226,MATCH(1,('[1]Всі приєднання'!$D$4:$D$1226=B31)*('[1]Всі приєднання'!$G$4:$G$1226=C31),0)),"")</f>
        <v>Населення, малі підприємства</v>
      </c>
      <c r="G31" s="52" cm="1">
        <f t="array" ref="G31">IFERROR(INDEX('[1]Всі приєднання'!$P$4:$P$1226,MATCH(1,('[1]Всі приєднання'!$D$4:$D$1226=B31)*('[1]Всі приєднання'!$G$4:$G$1226=C31),0)),"")</f>
        <v>323</v>
      </c>
    </row>
    <row r="32" spans="1:7" ht="72.75" thickBot="1" x14ac:dyDescent="0.3">
      <c r="A32" s="80" t="s">
        <v>111</v>
      </c>
      <c r="B32" s="52" t="s">
        <v>142</v>
      </c>
      <c r="C32" s="52" t="s">
        <v>146</v>
      </c>
      <c r="D32" s="52">
        <v>80</v>
      </c>
      <c r="E32" s="52" t="str" cm="1">
        <f t="array" ref="E32">IFERROR(INDEX('[1]Всі приєднання'!$R$4:$R$1226,MATCH(1,('[1]Всі приєднання'!$D$4:$D$1226=B32)*('[1]Всі приєднання'!$G$4:$G$1226=C32),0)),"")</f>
        <v>Жабокруки (Живачівська, Л.Українки, Малинки, Підгорби, Підскала, Хотимирська, 1 Травня), Хотимир (Береги, Горішна, Д.Антіпова, Заболонівська, Заболотівка, Ксіндзівка, Осередок, Тростянець, Хотимирська, Центральна)</v>
      </c>
      <c r="F32" s="52" t="str" cm="1">
        <f t="array" ref="F32">IFERROR(INDEX('[1]Всі приєднання'!$S$4:$S$1226,MATCH(1,('[1]Всі приєднання'!$D$4:$D$1226=B32)*('[1]Всі приєднання'!$G$4:$G$1226=C32),0)),"")</f>
        <v>Населення, малі підприємства</v>
      </c>
      <c r="G32" s="52" cm="1">
        <f t="array" ref="G32">IFERROR(INDEX('[1]Всі приєднання'!$P$4:$P$1226,MATCH(1,('[1]Всі приєднання'!$D$4:$D$1226=B32)*('[1]Всі приєднання'!$G$4:$G$1226=C32),0)),"")</f>
        <v>539</v>
      </c>
    </row>
    <row r="33" spans="1:7" ht="90.75" thickBot="1" x14ac:dyDescent="0.3">
      <c r="A33" s="80" t="s">
        <v>111</v>
      </c>
      <c r="B33" s="52" t="s">
        <v>142</v>
      </c>
      <c r="C33" s="52" t="s">
        <v>147</v>
      </c>
      <c r="D33" s="52">
        <v>70</v>
      </c>
      <c r="E33" s="52" t="str" cm="1">
        <f t="array" ref="E33">IFERROR(INDEX('[1]Всі приєднання'!$R$4:$R$1226,MATCH(1,('[1]Всі приєднання'!$D$4:$D$1226=B33)*('[1]Всі приєднання'!$G$4:$G$1226=C33),0)),"")</f>
        <v>Гончарів (Б.Хмельницького, І.Франка, Л.Українки, М.Грушевського, Січових Стрільців, Центральна), Обертин (Б.Хмельницького, Вакарівка, І.Франка, Л.Українки, М.Коцюбинського, М.Погорєлова, М.Черемшини, Нетребівка, Погиблиця, Т.Шевченка)</v>
      </c>
      <c r="F33" s="52" t="str" cm="1">
        <f t="array" ref="F33">IFERROR(INDEX('[1]Всі приєднання'!$S$4:$S$1226,MATCH(1,('[1]Всі приєднання'!$D$4:$D$1226=B33)*('[1]Всі приєднання'!$G$4:$G$1226=C33),0)),"")</f>
        <v>Населення, малі підприємства</v>
      </c>
      <c r="G33" s="52" cm="1">
        <f t="array" ref="G33">IFERROR(INDEX('[1]Всі приєднання'!$P$4:$P$1226,MATCH(1,('[1]Всі приєднання'!$D$4:$D$1226=B33)*('[1]Всі приєднання'!$G$4:$G$1226=C33),0)),"")</f>
        <v>389</v>
      </c>
    </row>
    <row r="34" spans="1:7" ht="108.75" thickBot="1" x14ac:dyDescent="0.3">
      <c r="A34" s="80" t="s">
        <v>111</v>
      </c>
      <c r="B34" s="52" t="s">
        <v>142</v>
      </c>
      <c r="C34" s="52" t="s">
        <v>148</v>
      </c>
      <c r="D34" s="52">
        <v>65</v>
      </c>
      <c r="E34" s="52" t="str" cm="1">
        <f t="array" ref="E34">IFERROR(INDEX('[1]Всі приєднання'!$R$4:$R$1226,MATCH(1,('[1]Всі приєднання'!$D$4:$D$1226=B34)*('[1]Всі приєднання'!$G$4:$G$1226=C34),0)),"")</f>
        <v>Жуків (Шевське), Обертин (Базарна, Вакарівка), Яківка (Б.Хмельницького, Вишнева, Героїв України, Грушка, Загороди, І.Мазепи, І.Франка, Каденюка, Л.Мартовича, Л.Українки, М.Грушевського, М.Підгірянки, М.Черемшини, Миру, Незалежності, Нова, О.Довбуша, Прикарпатська, Садова, Спортивна, Т.Шевченка, Центральна)</v>
      </c>
      <c r="F34" s="52" t="str" cm="1">
        <f t="array" ref="F34">IFERROR(INDEX('[1]Всі приєднання'!$S$4:$S$1226,MATCH(1,('[1]Всі приєднання'!$D$4:$D$1226=B34)*('[1]Всі приєднання'!$G$4:$G$1226=C34),0)),"")</f>
        <v>Населення, малі підприємства</v>
      </c>
      <c r="G34" s="52" cm="1">
        <f t="array" ref="G34">IFERROR(INDEX('[1]Всі приєднання'!$P$4:$P$1226,MATCH(1,('[1]Всі приєднання'!$D$4:$D$1226=B34)*('[1]Всі приєднання'!$G$4:$G$1226=C34),0)),"")</f>
        <v>505</v>
      </c>
    </row>
    <row r="35" spans="1:7" ht="18.75" thickBot="1" x14ac:dyDescent="0.3">
      <c r="A35" s="80" t="s">
        <v>112</v>
      </c>
      <c r="B35" s="52" t="s">
        <v>14</v>
      </c>
      <c r="C35" s="52" t="s">
        <v>12</v>
      </c>
      <c r="D35" s="53">
        <v>130</v>
      </c>
      <c r="E35" s="52" t="str" cm="1">
        <f t="array" ref="E35">IFERROR(INDEX('[1]Всі приєднання'!$R$4:$R$1226,MATCH(1,('[1]Всі приєднання'!$D$4:$D$1226=B35)*('[1]Всі приєднання'!$G$4:$G$1226=C35),0)),"")</f>
        <v/>
      </c>
      <c r="F35" s="52" t="str" cm="1">
        <f t="array" ref="F35">IFERROR(INDEX('[1]Всі приєднання'!$S$4:$S$1226,MATCH(1,('[1]Всі приєднання'!$D$4:$D$1226=B35)*('[1]Всі приєднання'!$G$4:$G$1226=C35),0)),"")</f>
        <v/>
      </c>
      <c r="G35" s="52" t="str" cm="1">
        <f t="array" ref="G35">IFERROR(INDEX('[1]Всі приєднання'!$P$4:$P$1226,MATCH(1,('[1]Всі приєднання'!$D$4:$D$1226=B35)*('[1]Всі приєднання'!$G$4:$G$1226=C35),0)),"")</f>
        <v/>
      </c>
    </row>
    <row r="36" spans="1:7" ht="34.5" customHeight="1" x14ac:dyDescent="0.25">
      <c r="A36" s="109" t="s">
        <v>174</v>
      </c>
      <c r="B36" s="110"/>
      <c r="C36" s="110"/>
      <c r="D36" s="110">
        <f>SUBTOTAL(109,'2 черга'!$D$6:$D$35)</f>
        <v>6480</v>
      </c>
      <c r="E36" s="110"/>
      <c r="F36" s="110"/>
      <c r="G36" s="110">
        <f>SUBTOTAL(109,'2 черга'!$G$6:$G$35)</f>
        <v>17813</v>
      </c>
    </row>
  </sheetData>
  <pageMargins left="0.51181102362204722" right="0.31496062992125984" top="0.15748031496062992" bottom="0.15748031496062992" header="0.31496062992125984" footer="0.31496062992125984"/>
  <pageSetup paperSize="9" scale="7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6"/>
  <sheetViews>
    <sheetView zoomScale="70" zoomScaleNormal="70" workbookViewId="0">
      <pane ySplit="1" topLeftCell="A20" activePane="bottomLeft" state="frozen"/>
      <selection activeCell="J17" sqref="J17"/>
      <selection pane="bottomLeft"/>
    </sheetView>
  </sheetViews>
  <sheetFormatPr defaultRowHeight="18" x14ac:dyDescent="0.25"/>
  <cols>
    <col min="1" max="1" width="28.42578125" style="73" bestFit="1" customWidth="1"/>
    <col min="2" max="2" width="34.7109375" style="73" bestFit="1" customWidth="1"/>
    <col min="3" max="3" width="27.5703125" style="73" customWidth="1"/>
    <col min="4" max="4" width="12" style="77" customWidth="1"/>
    <col min="5" max="5" width="86.140625" style="78" bestFit="1" customWidth="1"/>
    <col min="6" max="6" width="33" style="73" bestFit="1" customWidth="1"/>
    <col min="7" max="7" width="23.85546875" style="73" customWidth="1"/>
    <col min="8" max="16384" width="9.140625" style="73"/>
  </cols>
  <sheetData>
    <row r="1" spans="1:7" s="58" customFormat="1" x14ac:dyDescent="0.25">
      <c r="C1" s="59"/>
      <c r="D1" s="59"/>
      <c r="E1" s="60" t="s">
        <v>0</v>
      </c>
      <c r="F1" s="61"/>
      <c r="G1" s="62"/>
    </row>
    <row r="2" spans="1:7" s="31" customFormat="1" x14ac:dyDescent="0.25">
      <c r="C2" s="63"/>
      <c r="D2" s="63"/>
      <c r="E2" s="30" t="s">
        <v>5</v>
      </c>
      <c r="F2" s="64"/>
      <c r="G2" s="30"/>
    </row>
    <row r="3" spans="1:7" s="31" customFormat="1" x14ac:dyDescent="0.25">
      <c r="C3" s="65"/>
      <c r="D3" s="65"/>
      <c r="E3" s="66" t="s">
        <v>175</v>
      </c>
      <c r="F3" s="64"/>
      <c r="G3" s="30"/>
    </row>
    <row r="4" spans="1:7" s="31" customFormat="1" x14ac:dyDescent="0.25">
      <c r="B4" s="66"/>
      <c r="C4" s="66"/>
      <c r="E4" s="64"/>
      <c r="F4" s="64"/>
      <c r="G4" s="30"/>
    </row>
    <row r="5" spans="1:7" s="31" customFormat="1" ht="39" customHeight="1" thickBot="1" x14ac:dyDescent="0.3">
      <c r="A5" s="32" t="s">
        <v>173</v>
      </c>
      <c r="B5" s="67" t="s">
        <v>52</v>
      </c>
      <c r="C5" s="68" t="s">
        <v>6</v>
      </c>
      <c r="D5" s="69" t="s">
        <v>53</v>
      </c>
      <c r="E5" s="69" t="s">
        <v>3</v>
      </c>
      <c r="F5" s="69" t="s">
        <v>1</v>
      </c>
      <c r="G5" s="68" t="s">
        <v>114</v>
      </c>
    </row>
    <row r="6" spans="1:7" ht="18.75" thickBot="1" x14ac:dyDescent="0.3">
      <c r="A6" s="71" t="s">
        <v>149</v>
      </c>
      <c r="B6" s="26" t="s">
        <v>122</v>
      </c>
      <c r="C6" s="26" t="s">
        <v>153</v>
      </c>
      <c r="D6" s="27">
        <v>50</v>
      </c>
      <c r="E6" s="72" t="str" cm="1">
        <f t="array" ref="E6">IFERROR(INDEX('[1]Всі приєднання'!$R$4:$R$1226,MATCH(1,('[1]Всі приєднання'!$D$4:$D$1226=B6)*('[1]Всі приєднання'!$G$4:$G$1226=C6),0)),"")</f>
        <v>Болехів (Д.Галицького)</v>
      </c>
      <c r="F6" s="72" t="str" cm="1">
        <f t="array" ref="F6">IFERROR(INDEX('[1]Всі приєднання'!$S$4:$S$1226,MATCH(1,('[1]Всі приєднання'!$D$4:$D$1226=B6)*('[1]Всі приєднання'!$G$4:$G$1226=C6),0)),"")</f>
        <v>Малі підприємства</v>
      </c>
      <c r="G6" s="26" cm="1">
        <f t="array" ref="G6">IFERROR(INDEX('[1]Всі приєднання'!$P$4:$P$1226,MATCH(1,('[1]Всі приєднання'!$D$4:$D$1226=B6)*('[1]Всі приєднання'!$G$4:$G$1226=C6),0)),"")</f>
        <v>1</v>
      </c>
    </row>
    <row r="7" spans="1:7" ht="234.75" thickBot="1" x14ac:dyDescent="0.3">
      <c r="A7" s="74" t="s">
        <v>149</v>
      </c>
      <c r="B7" s="26" t="s">
        <v>122</v>
      </c>
      <c r="C7" s="26" t="s">
        <v>154</v>
      </c>
      <c r="D7" s="27">
        <v>525</v>
      </c>
      <c r="E7" s="72" t="str" cm="1">
        <f t="array" ref="E7">IFERROR(INDEX('[1]Всі приєднання'!$R$4:$R$1226,MATCH(1,('[1]Всі приєднання'!$D$4:$D$1226=B7)*('[1]Всі приєднання'!$G$4:$G$1226=C7),0)),"")</f>
        <v>Болехів (Верховинця, Довжанська, Дрогобича, Мандрика), Бубнище (Ведрина, Молодіжна, Нижні городи, О.Довбуша), Буковець (Т.Шевченка), Козаківка (В.Стуса, Є.Коновальця, Мандрика, Мушака, Незалежності, Перемоги, Т.Шевченка), Поляниця (За потоком, І.Франка, Л.Українки), Сукіль (І.Франка, Мандрика, Молодіжна, П.Орлика, Сколівська), Тисів (Б.Хмельницького, Берегова, В.Стефаника, В.Стуса, В.Чорновола, Грабовського, Гребенюка, Долішня, І.Котляревського, І.Сірка, І.Франка, Козацька, Л.Глібова, Л.Українки, М.Грушевського, М.Коцюбинського, М.Черемшини, Н.Кобринської, Небесної Сотні, О.Довбуша, О.Довженка, О.Кобилянської, О.Пушкіна, С.Бандери, С.Крушельницької, Січових Стрільців, Т.Шевченка), Церковна (Миру)</v>
      </c>
      <c r="F7" s="72" t="str" cm="1">
        <f t="array" ref="F7">IFERROR(INDEX('[1]Всі приєднання'!$S$4:$S$1226,MATCH(1,('[1]Всі приєднання'!$D$4:$D$1226=B7)*('[1]Всі приєднання'!$G$4:$G$1226=C7),0)),"")</f>
        <v>Населення, ТзОВ "Сервіс-Вальд", Долинське ЛВУМГ, школи, Київстар</v>
      </c>
      <c r="G7" s="26" cm="1">
        <f t="array" ref="G7">IFERROR(INDEX('[1]Всі приєднання'!$P$4:$P$1226,MATCH(1,('[1]Всі приєднання'!$D$4:$D$1226=B7)*('[1]Всі приєднання'!$G$4:$G$1226=C7),0)),"")</f>
        <v>1949</v>
      </c>
    </row>
    <row r="8" spans="1:7" ht="198.75" thickBot="1" x14ac:dyDescent="0.3">
      <c r="A8" s="74" t="s">
        <v>149</v>
      </c>
      <c r="B8" s="26" t="s">
        <v>122</v>
      </c>
      <c r="C8" s="26" t="s">
        <v>155</v>
      </c>
      <c r="D8" s="27">
        <v>695</v>
      </c>
      <c r="E8" s="72" t="str" cm="1">
        <f t="array" ref="E8">IFERROR(INDEX('[1]Всі приєднання'!$R$4:$R$1226,MATCH(1,('[1]Всі приєднання'!$D$4:$D$1226=B8)*('[1]Всі приєднання'!$G$4:$G$1226=C8),0)),"")</f>
        <v>Болехів (Б.Лепкого, Б.Хмельницького, Берегомітна, В.Стефаника, Василя Симоненка, Висотюка, Воїнів УПА, Волоська, Гузіївська, Д.Галицького, Д.Лукіяновича, Джерельна, Затишна, Захисників України, І.Котляревського, І.Мазепи, І.Франка, Лисовицька, Лісна, М.Грушевського, М.Драгоманова, М.Клюк, М.Коперника, М.Коцюбинського, М.Лисенка, Миру, Млинарська, Молодіжна, О.Довбуша, О.Довженка, О.Степанівни, Окуневської, Отця Я.Лесіва, Польова, Промислова, Р.Купчинського, Руська, С.Крушельницької, Січових Стрільців, Сніжна, Старобанська, Стрийська, Т.Мельничука, Т.Шевченка, Ярошинського, 24 Серпня)</v>
      </c>
      <c r="F8" s="72" t="str" cm="1">
        <f t="array" ref="F8">IFERROR(INDEX('[1]Всі приєднання'!$S$4:$S$1226,MATCH(1,('[1]Всі приєднання'!$D$4:$D$1226=B8)*('[1]Всі приєднання'!$G$4:$G$1226=C8),0)),"")</f>
        <v>Населення, Лісокомбінат , філія "Львівська залізниця" , Болехівський ЗБВіК , Водафон , Київстар , Лайф</v>
      </c>
      <c r="G8" s="26" cm="1">
        <f t="array" ref="G8">IFERROR(INDEX('[1]Всі приєднання'!$P$4:$P$1226,MATCH(1,('[1]Всі приєднання'!$D$4:$D$1226=B8)*('[1]Всі приєднання'!$G$4:$G$1226=C8),0)),"")</f>
        <v>1248</v>
      </c>
    </row>
    <row r="9" spans="1:7" ht="108.75" thickBot="1" x14ac:dyDescent="0.3">
      <c r="A9" s="74" t="s">
        <v>149</v>
      </c>
      <c r="B9" s="26" t="s">
        <v>122</v>
      </c>
      <c r="C9" s="26" t="s">
        <v>156</v>
      </c>
      <c r="D9" s="27">
        <v>130</v>
      </c>
      <c r="E9" s="72" t="str" cm="1">
        <f t="array" ref="E9">IFERROR(INDEX('[1]Всі приєднання'!$R$4:$R$1226,MATCH(1,('[1]Всі приєднання'!$D$4:$D$1226=B9)*('[1]Всі приєднання'!$G$4:$G$1226=C9),0)),"")</f>
        <v>Гошів (Т.Шевченка, Широка), Підбережжя (Б.Хмельницького, Берегова, Гайова, Долішня, Зарічанська, Зелена, І.Франка, Копанівка, Л.Українки, М.Грушевського, М.Коцюбинського, Молодіжна, Н.Кобринської, О.Довбуша, Осада, Під Якубовом, Поруба, Прикарпатська, Промислова, С.Бандери, Січових Стрільців, Солуківська, Стара Дуброва, Т.Шевченка, 24 Серпня)</v>
      </c>
      <c r="F9" s="72" t="str" cm="1">
        <f t="array" ref="F9">IFERROR(INDEX('[1]Всі приєднання'!$S$4:$S$1226,MATCH(1,('[1]Всі приєднання'!$D$4:$D$1226=B9)*('[1]Всі приєднання'!$G$4:$G$1226=C9),0)),"")</f>
        <v>Населення , школа , з/д переїзд</v>
      </c>
      <c r="G9" s="26" cm="1">
        <f t="array" ref="G9">IFERROR(INDEX('[1]Всі приєднання'!$P$4:$P$1226,MATCH(1,('[1]Всі приєднання'!$D$4:$D$1226=B9)*('[1]Всі приєднання'!$G$4:$G$1226=C9),0)),"")</f>
        <v>501</v>
      </c>
    </row>
    <row r="10" spans="1:7" ht="396.75" thickBot="1" x14ac:dyDescent="0.3">
      <c r="A10" s="74" t="s">
        <v>149</v>
      </c>
      <c r="B10" s="26" t="s">
        <v>122</v>
      </c>
      <c r="C10" s="26" t="s">
        <v>157</v>
      </c>
      <c r="D10" s="27">
        <v>745</v>
      </c>
      <c r="E10" s="72" t="str" cm="1">
        <f t="array" ref="E10">IFERROR(INDEX('[1]Всі приєднання'!$R$4:$R$1226,MATCH(1,('[1]Всі приєднання'!$D$4:$D$1226=B10)*('[1]Всі приєднання'!$G$4:$G$1226=C10),0)),"")</f>
        <v>Болехів (Д.Галицького, С.Бандери), Вигодівка (Вигодівка, Сельського), Витвиця (Б.Хмельницького, В.Стуса, В.Чорновола, Вигодівка, І.Франка, Карпатська, Красівського, Л.Українки, Луги-Вигодівка, Миру, Набережна, Незалежності, Розточанська, Сельського, Т.Шевченка), Гериня (Б.Хмельницького, Болехівська, В.Івасюка, В.Стефаника, В.Чорновола, Д.Галицького, І.Мазепи, І.Франка, Копань, Л.Українки, М.Грушевського, Малиновського, Н.Кобринської, Н.Яремчука, О.Довбуша, О.Ольжича, П.Дорошенка, П.Сагайдачного, Пригорода, С.Бандери, Садова, Садовий, Січових Стрільців, Т.Шевченка, Чертіж, Шевченківський, Яблуневий), Гошів (Вознична, Дронівська, Загайківська, Зарічна, Зелена, Л.Українки, Лісова, Молодіжна, Монастирська, О.Довбуша, Оболонська, Оболоня, Отця Я.Лесіва, Свічанська, Сонячна, Стара дорога, Т.Шевченка, Широка, Шиянівська), Кальна (Гірка, Лісова, Лугова, Молодіжна, Т.Шевченка), Липа (Т.Шевченка, Я.Мельника), Лужки (Отця Я.Лесіва, Т.Шевченка), Розточки (В.Бартківа, Лісова, Розтоки, Т.Шевченка), Слобода-Болехівська (І.Франка, Л.Українки, Т.Шевченка), Станківці (Дворище, Зелена, Набережна, П.Дорошенка, Потік, Шкільна), Церковна (Горб, І.Франка, Лугова, Миру, Незалежності, О.Довбуша, Повзало, Тіснина)</v>
      </c>
      <c r="F10" s="72" t="str" cm="1">
        <f t="array" ref="F10">IFERROR(INDEX('[1]Всі приєднання'!$S$4:$S$1226,MATCH(1,('[1]Всі приєднання'!$D$4:$D$1226=B10)*('[1]Всі приєднання'!$G$4:$G$1226=C10),0)),"")</f>
        <v>Населення, АЗС, школи, санаторій "Перлина Карпат", АТС, Київстар</v>
      </c>
      <c r="G10" s="26" cm="1">
        <f t="array" ref="G10">IFERROR(INDEX('[1]Всі приєднання'!$P$4:$P$1226,MATCH(1,('[1]Всі приєднання'!$D$4:$D$1226=B10)*('[1]Всі приєднання'!$G$4:$G$1226=C10),0)),"")</f>
        <v>3139</v>
      </c>
    </row>
    <row r="11" spans="1:7" ht="180.75" thickBot="1" x14ac:dyDescent="0.3">
      <c r="A11" s="74" t="s">
        <v>149</v>
      </c>
      <c r="B11" s="26" t="s">
        <v>122</v>
      </c>
      <c r="C11" s="26" t="s">
        <v>158</v>
      </c>
      <c r="D11" s="27">
        <v>210</v>
      </c>
      <c r="E11" s="72" t="str" cm="1">
        <f t="array" ref="E11">IFERROR(INDEX('[1]Всі приєднання'!$R$4:$R$1226,MATCH(1,('[1]Всі приєднання'!$D$4:$D$1226=B11)*('[1]Всі приєднання'!$G$4:$G$1226=C11),0)),"")</f>
        <v>Гузіїв (Берегомітна, Болехівська, В.Івасюка, В.Чорновола, Гошівська, Д.Галицького, Дубравка, Зелена, І.Франка, Л.Українки, Лугова, Молодіжна, Н.Кобринської, Незалежності, О.Довбуша, О.Кобилянської, Підберезька, Польова, Промислова, С.Бандери, Садова, Свободи, Т.Шевченка, Урожайна, 24 Серпня), Заріччя (Зарічна, Лісова), Міжріччя (В.Чорновола, Дуброва, Зарічна, Затеплична, Зелена, І.Франка, Колгоспна, Л.Українки, Лісова, Молодіжна, Н.Кобринської, Набережна, Незалежності, Польова, Січових Стрільців, Т.Шевченка)</v>
      </c>
      <c r="F11" s="72" t="str" cm="1">
        <f t="array" ref="F11">IFERROR(INDEX('[1]Всі приєднання'!$S$4:$S$1226,MATCH(1,('[1]Всі приєднання'!$D$4:$D$1226=B11)*('[1]Всі приєднання'!$G$4:$G$1226=C11),0)),"")</f>
        <v>Населення, школи</v>
      </c>
      <c r="G11" s="26" cm="1">
        <f t="array" ref="G11">IFERROR(INDEX('[1]Всі приєднання'!$P$4:$P$1226,MATCH(1,('[1]Всі приєднання'!$D$4:$D$1226=B11)*('[1]Всі приєднання'!$G$4:$G$1226=C11),0)),"")</f>
        <v>1035</v>
      </c>
    </row>
    <row r="12" spans="1:7" ht="54.75" thickBot="1" x14ac:dyDescent="0.3">
      <c r="A12" s="49" t="s">
        <v>104</v>
      </c>
      <c r="B12" s="26" t="s">
        <v>29</v>
      </c>
      <c r="C12" s="26" t="s">
        <v>159</v>
      </c>
      <c r="D12" s="27">
        <v>30</v>
      </c>
      <c r="E12" s="72" t="str" cm="1">
        <f t="array" ref="E12">IFERROR(INDEX('[1]Всі приєднання'!$R$4:$R$1226,MATCH(1,('[1]Всі приєднання'!$D$4:$D$1226=B12)*('[1]Всі приєднання'!$G$4:$G$1226=C12),0)),"")</f>
        <v>Калуш (Б.Лепкого, В.Сухомлинського, Грабовського П., Кузьми Хобзея, М.Кривоноса, П.Грабовського , Робітнича, С.Людкевича, Хімік)</v>
      </c>
      <c r="F12" s="72" t="str" cm="1">
        <f t="array" ref="F12">IFERROR(INDEX('[1]Всі приєднання'!$S$4:$S$1226,MATCH(1,('[1]Всі приєднання'!$D$4:$D$1226=B12)*('[1]Всі приєднання'!$G$4:$G$1226=C12),0)),"")</f>
        <v>Населення, СЕС</v>
      </c>
      <c r="G12" s="26" cm="1">
        <f t="array" ref="G12">IFERROR(INDEX('[1]Всі приєднання'!$P$4:$P$1226,MATCH(1,('[1]Всі приєднання'!$D$4:$D$1226=B12)*('[1]Всі приєднання'!$G$4:$G$1226=C12),0)),"")</f>
        <v>117</v>
      </c>
    </row>
    <row r="13" spans="1:7" ht="72.75" thickBot="1" x14ac:dyDescent="0.3">
      <c r="A13" s="49" t="s">
        <v>104</v>
      </c>
      <c r="B13" s="26" t="s">
        <v>29</v>
      </c>
      <c r="C13" s="26" t="s">
        <v>160</v>
      </c>
      <c r="D13" s="27">
        <v>855</v>
      </c>
      <c r="E13" s="72" t="str" cm="1">
        <f t="array" ref="E13">IFERROR(INDEX('[1]Всі приєднання'!$R$4:$R$1226,MATCH(1,('[1]Всі приєднання'!$D$4:$D$1226=B13)*('[1]Всі приєднання'!$G$4:$G$1226=C13),0)),"")</f>
        <v>Калуш (Б.Хмельницького, В.Івасюка, В.Стуса, Героїв України, Дачна, Дружба, І.Б.Антонича, І.Галечко, Л.Глібова, Л.Українки, Миколи Євшана, Мрія, Незалежності, Січових Стрільців, Троянда, ТРОЯНДОВА, Хімік, Шкільний)</v>
      </c>
      <c r="F13" s="72" t="str" cm="1">
        <f t="array" ref="F13">IFERROR(INDEX('[1]Всі приєднання'!$S$4:$S$1226,MATCH(1,('[1]Всі приєднання'!$D$4:$D$1226=B13)*('[1]Всі приєднання'!$G$4:$G$1226=C13),0)),"")</f>
        <v>Населення, ЦЕЗ №5, СШ-2, калуський коледж, Укртелеком, Укрпошта</v>
      </c>
      <c r="G13" s="26" cm="1">
        <f t="array" ref="G13">IFERROR(INDEX('[1]Всі приєднання'!$P$4:$P$1226,MATCH(1,('[1]Всі приєднання'!$D$4:$D$1226=B13)*('[1]Всі приєднання'!$G$4:$G$1226=C13),0)),"")</f>
        <v>4890</v>
      </c>
    </row>
    <row r="14" spans="1:7" ht="90.75" thickBot="1" x14ac:dyDescent="0.3">
      <c r="A14" s="49" t="s">
        <v>104</v>
      </c>
      <c r="B14" s="26" t="s">
        <v>29</v>
      </c>
      <c r="C14" s="26" t="s">
        <v>161</v>
      </c>
      <c r="D14" s="27">
        <v>1050</v>
      </c>
      <c r="E14" s="72" t="str" cm="1">
        <f t="array" ref="E14">IFERROR(INDEX('[1]Всі приєднання'!$R$4:$R$1226,MATCH(1,('[1]Всі приєднання'!$D$4:$D$1226=B14)*('[1]Всі приєднання'!$G$4:$G$1226=C14),0)),"")</f>
        <v>Калуш (А.Шептицького, Братів Фільчинських, В.Чорновола, Височанка, Героїв, Д.Січинського, Дзвонарська, І.Франка, Костельна, Л.Українки, М.Гоголя , Незалежності, Олени Пчілки, П.Ковжуна, Підвальна, С.Бандери, Сівецька, Т.Шевченка, Фегонівка, Ю.Гагаріна)</v>
      </c>
      <c r="F14" s="72" t="str" cm="1">
        <f t="array" ref="F14">IFERROR(INDEX('[1]Всі приєднання'!$S$4:$S$1226,MATCH(1,('[1]Всі приєднання'!$D$4:$D$1226=B14)*('[1]Всі приєднання'!$G$4:$G$1226=C14),0)),"")</f>
        <v>Населення, ТзОВ ЛЕОСІТІ - ІНВЕСТ, котельні, ПНС-27, телерадіокомпанії, НЕТГРУП</v>
      </c>
      <c r="G14" s="26" cm="1">
        <f t="array" ref="G14">IFERROR(INDEX('[1]Всі приєднання'!$P$4:$P$1226,MATCH(1,('[1]Всі приєднання'!$D$4:$D$1226=B14)*('[1]Всі приєднання'!$G$4:$G$1226=C14),0)),"")</f>
        <v>1013</v>
      </c>
    </row>
    <row r="15" spans="1:7" ht="144.75" thickBot="1" x14ac:dyDescent="0.3">
      <c r="A15" s="49" t="s">
        <v>104</v>
      </c>
      <c r="B15" s="26" t="s">
        <v>29</v>
      </c>
      <c r="C15" s="26" t="s">
        <v>162</v>
      </c>
      <c r="D15" s="27">
        <v>325</v>
      </c>
      <c r="E15" s="72" t="str" cm="1">
        <f t="array" ref="E15">IFERROR(INDEX('[1]Всі приєднання'!$R$4:$R$1226,MATCH(1,('[1]Всі приєднання'!$D$4:$D$1226=B15)*('[1]Всі приєднання'!$G$4:$G$1226=C15),0)),"")</f>
        <v>Калуш (Банянська, В.Тисовського, В.Чорновола, Василя Сліпака, Верховинська, Героїв України, Гонти, Грабовського П., Д.Вітовського, І.Б.Антонича, І.Виговського, І.Галечко, Кузьми Хобзея, Л.Глібова, Лемківська, М.Климишина, М.Кривоноса, М.Скрипника, Менжинського, Мостиська, Окружна, П.Калнишевського, Рилєєва, С.Людкевича, С.Руднєва, Січових Стрільців, Срібняка М., Троянда, Фабрична, Хімік, Юлії Ганущак, Юрія Литвина)</v>
      </c>
      <c r="F15" s="72" t="str" cm="1">
        <f t="array" ref="F15">IFERROR(INDEX('[1]Всі приєднання'!$S$4:$S$1226,MATCH(1,('[1]Всі приєднання'!$D$4:$D$1226=B15)*('[1]Всі приєднання'!$G$4:$G$1226=C15),0)),"")</f>
        <v>Населення, пожежна частина, КНС-11</v>
      </c>
      <c r="G15" s="26" cm="1">
        <f t="array" ref="G15">IFERROR(INDEX('[1]Всі приєднання'!$P$4:$P$1226,MATCH(1,('[1]Всі приєднання'!$D$4:$D$1226=B15)*('[1]Всі приєднання'!$G$4:$G$1226=C15),0)),"")</f>
        <v>515</v>
      </c>
    </row>
    <row r="16" spans="1:7" ht="216.75" thickBot="1" x14ac:dyDescent="0.3">
      <c r="A16" s="49" t="s">
        <v>104</v>
      </c>
      <c r="B16" s="26" t="s">
        <v>29</v>
      </c>
      <c r="C16" s="26" t="s">
        <v>163</v>
      </c>
      <c r="D16" s="27">
        <v>335</v>
      </c>
      <c r="E16" s="72" t="str" cm="1">
        <f t="array" ref="E16">IFERROR(INDEX('[1]Всі приєднання'!$R$4:$R$1226,MATCH(1,('[1]Всі приєднання'!$D$4:$D$1226=B16)*('[1]Всі приєднання'!$G$4:$G$1226=C16),0)),"")</f>
        <v>Калуш (А.Міцкевича, Академіка С.Корольова, Бічна Паркова, Височанка, Володимира Великого, Володимира Грабовецького, Г.Мартинця, Героїв, Д.Галицького, Д.Січинського, Данила Нечая, І.Богуна, І.Відоняка, І.Сохацького, І.Франка, Івано-Франківська, Коритовського, Коротка, Косарчина, Крип'якевича, Луки Загірські, М.Грушевського, М.Гулака, М.Кибальчича, М.Коцюбинського, М.Лисенка, М.Підгірянки, М.Рильського, М.Чурай, Михайла Коломийця, Млинівка, Нижанківського Б., О.Бабія, О.Гірника, Орищака Л., П.Карманського, П.Ковжуна, Паркова, Роксолани, Романенка, С.Бандери, Северина Наливайка, Т.Шевченка, Філатова, Церковна, Шота Руставелі, Ю.Кобиляка , Я.Мартинця)</v>
      </c>
      <c r="F16" s="72" t="str" cm="1">
        <f t="array" ref="F16">IFERROR(INDEX('[1]Всі приєднання'!$S$4:$S$1226,MATCH(1,('[1]Всі приєднання'!$D$4:$D$1226=B16)*('[1]Всі приєднання'!$G$4:$G$1226=C16),0)),"")</f>
        <v>Населення, каналізаційна насосна, Водозабір "Парк"</v>
      </c>
      <c r="G16" s="26" cm="1">
        <f t="array" ref="G16">IFERROR(INDEX('[1]Всі приєднання'!$P$4:$P$1226,MATCH(1,('[1]Всі приєднання'!$D$4:$D$1226=B16)*('[1]Всі приєднання'!$G$4:$G$1226=C16),0)),"")</f>
        <v>1101</v>
      </c>
    </row>
    <row r="17" spans="1:7" ht="54.75" thickBot="1" x14ac:dyDescent="0.3">
      <c r="A17" s="49" t="s">
        <v>104</v>
      </c>
      <c r="B17" s="26" t="s">
        <v>29</v>
      </c>
      <c r="C17" s="26" t="s">
        <v>164</v>
      </c>
      <c r="D17" s="27">
        <v>5</v>
      </c>
      <c r="E17" s="72" t="str" cm="1">
        <f t="array" ref="E17">IFERROR(INDEX('[1]Всі приєднання'!$R$4:$R$1226,MATCH(1,('[1]Всі приєднання'!$D$4:$D$1226=B17)*('[1]Всі приєднання'!$G$4:$G$1226=C17),0)),"")</f>
        <v>Калуш (Б.Лепкого, В.Сухомлинського, Грабовського П., Кузьми Хобзея, М.Кривоноса, П.Грабовського , Робітнича, С.Людкевича, Хімік)</v>
      </c>
      <c r="F17" s="72" t="str" cm="1">
        <f t="array" ref="F17">IFERROR(INDEX('[1]Всі приєднання'!$S$4:$S$1226,MATCH(1,('[1]Всі приєднання'!$D$4:$D$1226=B17)*('[1]Всі приєднання'!$G$4:$G$1226=C17),0)),"")</f>
        <v>Населення</v>
      </c>
      <c r="G17" s="26" cm="1">
        <f t="array" ref="G17">IFERROR(INDEX('[1]Всі приєднання'!$P$4:$P$1226,MATCH(1,('[1]Всі приєднання'!$D$4:$D$1226=B17)*('[1]Всі приєднання'!$G$4:$G$1226=C17),0)),"")</f>
        <v>0</v>
      </c>
    </row>
    <row r="18" spans="1:7" ht="72.75" thickBot="1" x14ac:dyDescent="0.3">
      <c r="A18" s="49" t="s">
        <v>151</v>
      </c>
      <c r="B18" s="26" t="s">
        <v>165</v>
      </c>
      <c r="C18" s="26" t="s">
        <v>166</v>
      </c>
      <c r="D18" s="26">
        <v>170</v>
      </c>
      <c r="E18" s="72" t="str" cm="1">
        <f t="array" ref="E18">IFERROR(INDEX('[1]Всі приєднання'!$R$4:$R$1226,MATCH(1,('[1]Всі приєднання'!$D$4:$D$1226=B18)*('[1]Всі приєднання'!$G$4:$G$1226=C18),0)),"")</f>
        <v>Виноград (Отинійська ОТГ) (І.Франка, М.Грушевського), Ворона (Відродження, Волошина, Колгоспна, Колійова, Л.Українки, Липова, М.Підгірянки, Млинівка, Млинська, Морозова, Нова, О.Довбуша, Острів, Р.Шухевича, Роговича, Т.Шевченка)</v>
      </c>
      <c r="F18" s="72" t="str" cm="1">
        <f t="array" ref="F18">IFERROR(INDEX('[1]Всі приєднання'!$S$4:$S$1226,MATCH(1,('[1]Всі приєднання'!$D$4:$D$1226=B18)*('[1]Всі приєднання'!$G$4:$G$1226=C18),0)),"")</f>
        <v>Населення</v>
      </c>
      <c r="G18" s="26" cm="1">
        <f t="array" ref="G18">IFERROR(INDEX('[1]Всі приєднання'!$P$4:$P$1226,MATCH(1,('[1]Всі приєднання'!$D$4:$D$1226=B18)*('[1]Всі приєднання'!$G$4:$G$1226=C18),0)),"")</f>
        <v>699</v>
      </c>
    </row>
    <row r="19" spans="1:7" ht="108.75" thickBot="1" x14ac:dyDescent="0.3">
      <c r="A19" s="49" t="s">
        <v>151</v>
      </c>
      <c r="B19" s="26" t="s">
        <v>165</v>
      </c>
      <c r="C19" s="26" t="s">
        <v>167</v>
      </c>
      <c r="D19" s="26">
        <v>180</v>
      </c>
      <c r="E19" s="72" t="str" cm="1">
        <f t="array" ref="E19">IFERROR(INDEX('[1]Всі приєднання'!$R$4:$R$1226,MATCH(1,('[1]Всі приєднання'!$D$4:$D$1226=B19)*('[1]Всі приєднання'!$G$4:$G$1226=C19),0)),"")</f>
        <v>Голосків (Героїв Майдану, Ковалівка, Незалежності), Отинія (Гайові, Іванціва, Лази, Лази Гайові, Лази лісові, Лазо, Лазо-Лісові, Ризи), Струпків (Майданська), Угорники (Б.Хмельницького, Гайова, Героїв України, Заобіч, Лази, Лазо, Левада, Лісова, Молодіжна, Перемоги, Почаївського Йова, Ризи, Січових Стрільців, Т.Шевченка, 40-річчя Перемоги)</v>
      </c>
      <c r="F19" s="72" t="str" cm="1">
        <f t="array" ref="F19">IFERROR(INDEX('[1]Всі приєднання'!$S$4:$S$1226,MATCH(1,('[1]Всі приєднання'!$D$4:$D$1226=B19)*('[1]Всі приєднання'!$G$4:$G$1226=C19),0)),"")</f>
        <v>Населення</v>
      </c>
      <c r="G19" s="26" cm="1">
        <f t="array" ref="G19">IFERROR(INDEX('[1]Всі приєднання'!$P$4:$P$1226,MATCH(1,('[1]Всі приєднання'!$D$4:$D$1226=B19)*('[1]Всі приєднання'!$G$4:$G$1226=C19),0)),"")</f>
        <v>490</v>
      </c>
    </row>
    <row r="20" spans="1:7" ht="54.75" thickBot="1" x14ac:dyDescent="0.3">
      <c r="A20" s="49" t="s">
        <v>151</v>
      </c>
      <c r="B20" s="26" t="s">
        <v>165</v>
      </c>
      <c r="C20" s="26" t="s">
        <v>168</v>
      </c>
      <c r="D20" s="26">
        <v>55</v>
      </c>
      <c r="E20" s="72" t="str" cm="1">
        <f t="array" ref="E20">IFERROR(INDEX('[1]Всі приєднання'!$R$4:$R$1226,MATCH(1,('[1]Всі приєднання'!$D$4:$D$1226=B20)*('[1]Всі приєднання'!$G$4:$G$1226=C20),0)),"")</f>
        <v>Виноград (Отинійська ОТГ) (М.Грушевського, Молодіжна, Повстанців УПА, С.Бандери, Т.Шевченка, Українська), Нижня Велесниця (М.Коцюбинського, Т.Шевченка, 16 Липня)</v>
      </c>
      <c r="F20" s="72" t="str" cm="1">
        <f t="array" ref="F20">IFERROR(INDEX('[1]Всі приєднання'!$S$4:$S$1226,MATCH(1,('[1]Всі приєднання'!$D$4:$D$1226=B20)*('[1]Всі приєднання'!$G$4:$G$1226=C20),0)),"")</f>
        <v>Населення</v>
      </c>
      <c r="G20" s="26" cm="1">
        <f t="array" ref="G20">IFERROR(INDEX('[1]Всі приєднання'!$P$4:$P$1226,MATCH(1,('[1]Всі приєднання'!$D$4:$D$1226=B20)*('[1]Всі приєднання'!$G$4:$G$1226=C20),0)),"")</f>
        <v>360</v>
      </c>
    </row>
    <row r="21" spans="1:7" ht="36.75" thickBot="1" x14ac:dyDescent="0.3">
      <c r="A21" s="49" t="s">
        <v>151</v>
      </c>
      <c r="B21" s="26" t="s">
        <v>165</v>
      </c>
      <c r="C21" s="26" t="s">
        <v>169</v>
      </c>
      <c r="D21" s="26">
        <v>50</v>
      </c>
      <c r="E21" s="72" t="str" cm="1">
        <f t="array" ref="E21">IFERROR(INDEX('[1]Всі приєднання'!$R$4:$R$1226,MATCH(1,('[1]Всі приєднання'!$D$4:$D$1226=B21)*('[1]Всі приєднання'!$G$4:$G$1226=C21),0)),"")</f>
        <v>Виноград (Отинійська ОТГ) (І.Франка, М.Грушевського, С.Бандери, Т.Шевченка)</v>
      </c>
      <c r="F21" s="72" t="str" cm="1">
        <f t="array" ref="F21">IFERROR(INDEX('[1]Всі приєднання'!$S$4:$S$1226,MATCH(1,('[1]Всі приєднання'!$D$4:$D$1226=B21)*('[1]Всі приєднання'!$G$4:$G$1226=C21),0)),"")</f>
        <v>Населення</v>
      </c>
      <c r="G21" s="26" cm="1">
        <f t="array" ref="G21">IFERROR(INDEX('[1]Всі приєднання'!$P$4:$P$1226,MATCH(1,('[1]Всі приєднання'!$D$4:$D$1226=B21)*('[1]Всі приєднання'!$G$4:$G$1226=C21),0)),"")</f>
        <v>169</v>
      </c>
    </row>
    <row r="22" spans="1:7" ht="54.75" thickBot="1" x14ac:dyDescent="0.3">
      <c r="A22" s="49" t="s">
        <v>151</v>
      </c>
      <c r="B22" s="26" t="s">
        <v>170</v>
      </c>
      <c r="C22" s="26" t="s">
        <v>171</v>
      </c>
      <c r="D22" s="26">
        <v>130</v>
      </c>
      <c r="E22" s="72" t="str" cm="1">
        <f t="array" ref="E22">IFERROR(INDEX('[1]Всі приєднання'!$R$4:$R$1226,MATCH(1,('[1]Всі приєднання'!$D$4:$D$1226=B22)*('[1]Всі приєднання'!$G$4:$G$1226=C22),0)),"")</f>
        <v>Коломия (Ф.Достоєвського), Лісна Слобідка (Млинець), Мала Кам'янка (В.Стефаника, Зелена, І.Франка, Л.Мартовича, Л.Українки, М.Коцюбинського, Незалежності, Січових Стрільців)</v>
      </c>
      <c r="F22" s="72" t="str" cm="1">
        <f t="array" ref="F22">IFERROR(INDEX('[1]Всі приєднання'!$S$4:$S$1226,MATCH(1,('[1]Всі приєднання'!$D$4:$D$1226=B22)*('[1]Всі приєднання'!$G$4:$G$1226=C22),0)),"")</f>
        <v>Населення</v>
      </c>
      <c r="G22" s="26" cm="1">
        <f t="array" ref="G22">IFERROR(INDEX('[1]Всі приєднання'!$P$4:$P$1226,MATCH(1,('[1]Всі приєднання'!$D$4:$D$1226=B22)*('[1]Всі приєднання'!$G$4:$G$1226=C22),0)),"")</f>
        <v>219</v>
      </c>
    </row>
    <row r="23" spans="1:7" ht="72.75" thickBot="1" x14ac:dyDescent="0.3">
      <c r="A23" s="49" t="s">
        <v>151</v>
      </c>
      <c r="B23" s="26" t="s">
        <v>170</v>
      </c>
      <c r="C23" s="26" t="s">
        <v>172</v>
      </c>
      <c r="D23" s="26">
        <v>390</v>
      </c>
      <c r="E23" s="72" t="str" cm="1">
        <f t="array" ref="E23">IFERROR(INDEX('[1]Всі приєднання'!$R$4:$R$1226,MATCH(1,('[1]Всі приєднання'!$D$4:$D$1226=B23)*('[1]Всі приєднання'!$G$4:$G$1226=C23),0)),"")</f>
        <v>Раківчик (В.Стефаника, Залізнична, Зацерковна, І.Франка, Київська, Л.Мартовича, Л.Українки, Набережна, О.Кобилянської, Павла Бабійчука, Прикарпатська, Річкова, С.Височана, Садова, Семчука, Січових Стрільців, Степова, Т.Шевченка)</v>
      </c>
      <c r="F23" s="72" t="str" cm="1">
        <f t="array" ref="F23">IFERROR(INDEX('[1]Всі приєднання'!$S$4:$S$1226,MATCH(1,('[1]Всі приєднання'!$D$4:$D$1226=B23)*('[1]Всі приєднання'!$G$4:$G$1226=C23),0)),"")</f>
        <v>Населення, ПП Раківчинецькі ковбаси</v>
      </c>
      <c r="G23" s="26" cm="1">
        <f t="array" ref="G23">IFERROR(INDEX('[1]Всі приєднання'!$P$4:$P$1226,MATCH(1,('[1]Всі приєднання'!$D$4:$D$1226=B23)*('[1]Всі приєднання'!$G$4:$G$1226=C23),0)),"")</f>
        <v>453</v>
      </c>
    </row>
    <row r="24" spans="1:7" ht="18.75" thickBot="1" x14ac:dyDescent="0.3">
      <c r="A24" s="49" t="s">
        <v>109</v>
      </c>
      <c r="B24" s="26" t="s">
        <v>11</v>
      </c>
      <c r="C24" s="26" t="s">
        <v>12</v>
      </c>
      <c r="D24" s="27">
        <v>310</v>
      </c>
      <c r="E24" s="72" t="str" cm="1">
        <f t="array" ref="E24">IFERROR(INDEX('[1]Всі приєднання'!$R$4:$R$1226,MATCH(1,('[1]Всі приєднання'!$D$4:$D$1226=B24)*('[1]Всі приєднання'!$G$4:$G$1226=C24),0)),"")</f>
        <v/>
      </c>
      <c r="F24" s="72" t="str" cm="1">
        <f t="array" ref="F24">IFERROR(INDEX('[1]Всі приєднання'!$S$4:$S$1226,MATCH(1,('[1]Всі приєднання'!$D$4:$D$1226=B24)*('[1]Всі приєднання'!$G$4:$G$1226=C24),0)),"")</f>
        <v/>
      </c>
      <c r="G24" s="26" t="str" cm="1">
        <f t="array" ref="G24">IFERROR(INDEX('[1]Всі приєднання'!$P$4:$P$1226,MATCH(1,('[1]Всі приєднання'!$D$4:$D$1226=B24)*('[1]Всі приєднання'!$G$4:$G$1226=C24),0)),"")</f>
        <v/>
      </c>
    </row>
    <row r="25" spans="1:7" ht="18.75" thickBot="1" x14ac:dyDescent="0.3">
      <c r="A25" s="47" t="s">
        <v>112</v>
      </c>
      <c r="B25" s="75" t="s">
        <v>14</v>
      </c>
      <c r="C25" s="75" t="s">
        <v>12</v>
      </c>
      <c r="D25" s="76">
        <v>240</v>
      </c>
      <c r="E25" s="10" t="str" cm="1">
        <f t="array" ref="E25">IFERROR(INDEX('[1]Всі приєднання'!$R$4:$R$1226,MATCH(1,('[1]Всі приєднання'!$D$4:$D$1226=B25)*('[1]Всі приєднання'!$G$4:$G$1226=C25),0)),"")</f>
        <v/>
      </c>
      <c r="F25" s="10" t="str" cm="1">
        <f t="array" ref="F25">IFERROR(INDEX('[1]Всі приєднання'!$S$4:$S$1226,MATCH(1,('[1]Всі приєднання'!$D$4:$D$1226=B25)*('[1]Всі приєднання'!$G$4:$G$1226=C25),0)),"")</f>
        <v/>
      </c>
      <c r="G25" s="75" t="str" cm="1">
        <f t="array" ref="G25">IFERROR(INDEX('[1]Всі приєднання'!$P$4:$P$1226,MATCH(1,('[1]Всі приєднання'!$D$4:$D$1226=B25)*('[1]Всі приєднання'!$G$4:$G$1226=C25),0)),"")</f>
        <v/>
      </c>
    </row>
    <row r="26" spans="1:7" x14ac:dyDescent="0.25">
      <c r="A26" s="47" t="s">
        <v>174</v>
      </c>
      <c r="B26" s="79"/>
      <c r="C26" s="75"/>
      <c r="D26" s="75">
        <f>SUBTOTAL(109,Таблиця8[P,вимк])</f>
        <v>6480</v>
      </c>
      <c r="E26" s="10"/>
      <c r="F26" s="10"/>
      <c r="G26" s="75">
        <f>SUBTOTAL(109,Таблиця8[К-ть споживачів])</f>
        <v>17899</v>
      </c>
    </row>
  </sheetData>
  <pageMargins left="0.31496062992125984" right="0.11811023622047245" top="0.15748031496062992" bottom="0.15748031496062992" header="0.31496062992125984" footer="0.31496062992125984"/>
  <pageSetup paperSize="9" scale="55"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22"/>
  <sheetViews>
    <sheetView topLeftCell="A19" zoomScale="85" zoomScaleNormal="85" workbookViewId="0">
      <selection activeCell="E6" sqref="E6:G6"/>
    </sheetView>
  </sheetViews>
  <sheetFormatPr defaultRowHeight="18" x14ac:dyDescent="0.25"/>
  <cols>
    <col min="1" max="1" width="33.28515625" style="3" bestFit="1" customWidth="1"/>
    <col min="2" max="2" width="28.7109375" style="2" bestFit="1" customWidth="1"/>
    <col min="3" max="3" width="28.28515625" style="6" customWidth="1"/>
    <col min="4" max="4" width="12.28515625" style="6" customWidth="1"/>
    <col min="5" max="5" width="63.5703125" style="82" bestFit="1" customWidth="1"/>
    <col min="6" max="6" width="29.42578125" style="82" customWidth="1"/>
    <col min="7" max="7" width="25" style="6" customWidth="1"/>
    <col min="8" max="9" width="9.140625" style="6"/>
    <col min="10" max="10" width="81" style="6" bestFit="1" customWidth="1"/>
    <col min="11" max="16384" width="9.140625" style="6"/>
  </cols>
  <sheetData>
    <row r="1" spans="1:7" x14ac:dyDescent="0.25">
      <c r="E1" s="60" t="s">
        <v>0</v>
      </c>
    </row>
    <row r="2" spans="1:7" x14ac:dyDescent="0.25">
      <c r="E2" s="30" t="s">
        <v>5</v>
      </c>
    </row>
    <row r="3" spans="1:7" x14ac:dyDescent="0.25">
      <c r="E3" s="66" t="s">
        <v>191</v>
      </c>
    </row>
    <row r="5" spans="1:7" ht="44.25" customHeight="1" thickBot="1" x14ac:dyDescent="0.3">
      <c r="A5" s="87" t="s">
        <v>173</v>
      </c>
      <c r="B5" s="33" t="s">
        <v>52</v>
      </c>
      <c r="C5" s="35" t="s">
        <v>6</v>
      </c>
      <c r="D5" s="34" t="s">
        <v>53</v>
      </c>
      <c r="E5" s="35" t="s">
        <v>3</v>
      </c>
      <c r="F5" s="35" t="s">
        <v>1</v>
      </c>
      <c r="G5" s="50" t="s">
        <v>114</v>
      </c>
    </row>
    <row r="6" spans="1:7" ht="54.75" thickBot="1" x14ac:dyDescent="0.3">
      <c r="A6" s="85" t="s">
        <v>150</v>
      </c>
      <c r="B6" s="83" t="s">
        <v>22</v>
      </c>
      <c r="C6" s="83" t="s">
        <v>176</v>
      </c>
      <c r="D6" s="84">
        <v>260</v>
      </c>
      <c r="E6" s="72" t="str" cm="1">
        <f t="array" ref="E6">IFERROR(INDEX('[1]Всі приєднання'!$R$4:$R$1226,MATCH(1,('[1]Всі приєднання'!$D$4:$D$1226=B6)*('[1]Всі приєднання'!$G$4:$G$1226=C6),0)),"")</f>
        <v>Івано-Франківськ (В.Чорновола, Волошина, Карпатської Січі, Національної Гвардії, Т.Шевченка)</v>
      </c>
      <c r="F6" s="72" t="str" cm="1">
        <f t="array" ref="F6">IFERROR(INDEX('[1]Всі приєднання'!$S$4:$S$1226,MATCH(1,('[1]Всі приєднання'!$D$4:$D$1226=B6)*('[1]Всі приєднання'!$G$4:$G$1226=C6),0)),"")</f>
        <v>Населення, малі підприємства</v>
      </c>
      <c r="G6" s="86" cm="1">
        <f t="array" ref="G6">IFERROR(INDEX('[1]Всі приєднання'!$P$4:$P$1226,MATCH(1,('[1]Всі приєднання'!$D$4:$D$1226=B6)*('[1]Всі приєднання'!$G$4:$G$1226=C6),0)),"")</f>
        <v>769</v>
      </c>
    </row>
    <row r="7" spans="1:7" ht="54.75" thickBot="1" x14ac:dyDescent="0.3">
      <c r="A7" s="85" t="s">
        <v>150</v>
      </c>
      <c r="B7" s="83" t="s">
        <v>22</v>
      </c>
      <c r="C7" s="83" t="s">
        <v>177</v>
      </c>
      <c r="D7" s="84">
        <v>800</v>
      </c>
      <c r="E7" s="72" t="str" cm="1">
        <f t="array" ref="E7">IFERROR(INDEX('[1]Всі приєднання'!$R$4:$R$1226,MATCH(1,('[1]Всі приєднання'!$D$4:$D$1226=B7)*('[1]Всі приєднання'!$G$4:$G$1226=C7),0)),"")</f>
        <v>Івано-Франківськ (І.Мазепи), Івано-Франківськ (І.Горбачевського, І.Мазепи)</v>
      </c>
      <c r="F7" s="72" t="str" cm="1">
        <f t="array" ref="F7">IFERROR(INDEX('[1]Всі приєднання'!$S$4:$S$1226,MATCH(1,('[1]Всі приєднання'!$D$4:$D$1226=B7)*('[1]Всі приєднання'!$G$4:$G$1226=C7),0)),"")</f>
        <v>Населення, ТЦ Сільпо, автостанція № 3</v>
      </c>
      <c r="G7" s="86" cm="1">
        <f t="array" ref="G7">IFERROR(INDEX('[1]Всі приєднання'!$P$4:$P$1226,MATCH(1,('[1]Всі приєднання'!$D$4:$D$1226=B7)*('[1]Всі приєднання'!$G$4:$G$1226=C7),0)),"")</f>
        <v>27</v>
      </c>
    </row>
    <row r="8" spans="1:7" ht="54.75" thickBot="1" x14ac:dyDescent="0.3">
      <c r="A8" s="85" t="s">
        <v>150</v>
      </c>
      <c r="B8" s="83" t="s">
        <v>22</v>
      </c>
      <c r="C8" s="83" t="s">
        <v>178</v>
      </c>
      <c r="D8" s="84">
        <v>5</v>
      </c>
      <c r="E8" s="72" t="str" cm="1">
        <f t="array" ref="E8">IFERROR(INDEX('[1]Всі приєднання'!$R$4:$R$1226,MATCH(1,('[1]Всі приєднання'!$D$4:$D$1226=B8)*('[1]Всі приєднання'!$G$4:$G$1226=C8),0)),"")</f>
        <v>Івано-Франківськ (За Мир, Набережна ім. В.Стефаника), Крихівці (Джерельна, Дружба, За Мир, Приозерна)</v>
      </c>
      <c r="F8" s="72" t="str" cm="1">
        <f t="array" ref="F8">IFERROR(INDEX('[1]Всі приєднання'!$S$4:$S$1226,MATCH(1,('[1]Всі приєднання'!$D$4:$D$1226=B8)*('[1]Всі приєднання'!$G$4:$G$1226=C8),0)),"")</f>
        <v>Населення</v>
      </c>
      <c r="G8" s="86" cm="1">
        <f t="array" ref="G8">IFERROR(INDEX('[1]Всі приєднання'!$P$4:$P$1226,MATCH(1,('[1]Всі приєднання'!$D$4:$D$1226=B8)*('[1]Всі приєднання'!$G$4:$G$1226=C8),0)),"")</f>
        <v>58</v>
      </c>
    </row>
    <row r="9" spans="1:7" ht="72.75" thickBot="1" x14ac:dyDescent="0.3">
      <c r="A9" s="85" t="s">
        <v>150</v>
      </c>
      <c r="B9" s="83" t="s">
        <v>22</v>
      </c>
      <c r="C9" s="83" t="s">
        <v>179</v>
      </c>
      <c r="D9" s="84">
        <v>350</v>
      </c>
      <c r="E9" s="72" t="str" cm="1">
        <f t="array" ref="E9">IFERROR(INDEX('[1]Всі приєднання'!$R$4:$R$1226,MATCH(1,('[1]Всі приєднання'!$D$4:$D$1226=B9)*('[1]Всі приєднання'!$G$4:$G$1226=C9),0)),"")</f>
        <v>Івано-Франківськ (В.Чорновола, Волошина, І.Мазепи, Карпатської Січі, О.Довженка, П.Полуботка, С.Галечко, С.Петлюри, Сорохтея, Т.Шевченка), Крихівці (Горішній Лан)</v>
      </c>
      <c r="F9" s="72" t="str" cm="1">
        <f t="array" ref="F9">IFERROR(INDEX('[1]Всі приєднання'!$S$4:$S$1226,MATCH(1,('[1]Всі приєднання'!$D$4:$D$1226=B9)*('[1]Всі приєднання'!$G$4:$G$1226=C9),0)),"")</f>
        <v>Населення, НДЕКЦ</v>
      </c>
      <c r="G9" s="86" cm="1">
        <f t="array" ref="G9">IFERROR(INDEX('[1]Всі приєднання'!$P$4:$P$1226,MATCH(1,('[1]Всі приєднання'!$D$4:$D$1226=B9)*('[1]Всі приєднання'!$G$4:$G$1226=C9),0)),"")</f>
        <v>1045</v>
      </c>
    </row>
    <row r="10" spans="1:7" ht="36.75" thickBot="1" x14ac:dyDescent="0.3">
      <c r="A10" s="85" t="s">
        <v>150</v>
      </c>
      <c r="B10" s="83" t="s">
        <v>22</v>
      </c>
      <c r="C10" s="83" t="s">
        <v>180</v>
      </c>
      <c r="D10" s="84">
        <v>825</v>
      </c>
      <c r="E10" s="72" t="str" cm="1">
        <f t="array" ref="E10">IFERROR(INDEX('[1]Всі приєднання'!$R$4:$R$1226,MATCH(1,('[1]Всі приєднання'!$D$4:$D$1226=B10)*('[1]Всі приєднання'!$G$4:$G$1226=C10),0)),"")</f>
        <v>Івано-Франківськ (Національної Гвардії), Крихівці (О.Довженка)</v>
      </c>
      <c r="F10" s="72" t="str" cm="1">
        <f t="array" ref="F10">IFERROR(INDEX('[1]Всі приєднання'!$S$4:$S$1226,MATCH(1,('[1]Всі приєднання'!$D$4:$D$1226=B10)*('[1]Всі приєднання'!$G$4:$G$1226=C10),0)),"")</f>
        <v>Населення</v>
      </c>
      <c r="G10" s="86" cm="1">
        <f t="array" ref="G10">IFERROR(INDEX('[1]Всі приєднання'!$P$4:$P$1226,MATCH(1,('[1]Всі приєднання'!$D$4:$D$1226=B10)*('[1]Всі приєднання'!$G$4:$G$1226=C10),0)),"")</f>
        <v>635</v>
      </c>
    </row>
    <row r="11" spans="1:7" ht="108.75" thickBot="1" x14ac:dyDescent="0.3">
      <c r="A11" s="85" t="s">
        <v>150</v>
      </c>
      <c r="B11" s="83" t="s">
        <v>42</v>
      </c>
      <c r="C11" s="83" t="s">
        <v>181</v>
      </c>
      <c r="D11" s="84">
        <v>450</v>
      </c>
      <c r="E11" s="72" t="str" cm="1">
        <f t="array" ref="E11">IFERROR(INDEX('[1]Всі приєднання'!$R$4:$R$1226,MATCH(1,('[1]Всі приєднання'!$D$4:$D$1226=B11)*('[1]Всі приєднання'!$G$4:$G$1226=C11),0)),"")</f>
        <v>Івано-Франківськ (Б.Хмельницького, Вовчинецька, Героїв Охтирки, Д.Коцюбайла "Да Вінчі", Комунальна, Максимовича, Марка Кропивницького, Новий Світ, П.Сагайдачного, Торгова, Францішека Карпінського), Микитинці (Грицишина)</v>
      </c>
      <c r="F11" s="72" t="str" cm="1">
        <f t="array" ref="F11">IFERROR(INDEX('[1]Всі приєднання'!$S$4:$S$1226,MATCH(1,('[1]Всі приєднання'!$D$4:$D$1226=B11)*('[1]Всі приєднання'!$G$4:$G$1226=C11),0)),"")</f>
        <v>Населення, малі підприємства</v>
      </c>
      <c r="G11" s="86" cm="1">
        <f t="array" ref="G11">IFERROR(INDEX('[1]Всі приєднання'!$P$4:$P$1226,MATCH(1,('[1]Всі приєднання'!$D$4:$D$1226=B11)*('[1]Всі приєднання'!$G$4:$G$1226=C11),0)),"")</f>
        <v>1396</v>
      </c>
    </row>
    <row r="12" spans="1:7" ht="108.75" thickBot="1" x14ac:dyDescent="0.3">
      <c r="A12" s="85" t="s">
        <v>150</v>
      </c>
      <c r="B12" s="83" t="s">
        <v>42</v>
      </c>
      <c r="C12" s="83" t="s">
        <v>182</v>
      </c>
      <c r="D12" s="84">
        <v>840</v>
      </c>
      <c r="E12" s="72" t="str" cm="1">
        <f t="array" ref="E12">IFERROR(INDEX('[1]Всі приєднання'!$R$4:$R$1226,MATCH(1,('[1]Всі приєднання'!$D$4:$D$1226=B12)*('[1]Всі приєднання'!$G$4:$G$1226=C12),0)),"")</f>
        <v>Івано-Франківськ (Б.Хмельницького, Біла, Вільна, Вінницька, Вінницький, Вовчинецька, І.Виговського, Івана Драча, Каменярів, Коломийська, М.Заньковецької, Максимовича, Миру, Полотнюків, С.Гулака-Артемовського, Симиренків, Теофіла Бедрія, Трачів)</v>
      </c>
      <c r="F12" s="72" t="str" cm="1">
        <f t="array" ref="F12">IFERROR(INDEX('[1]Всі приєднання'!$S$4:$S$1226,MATCH(1,('[1]Всі приєднання'!$D$4:$D$1226=B12)*('[1]Всі приєднання'!$G$4:$G$1226=C12),0)),"")</f>
        <v>Населення, малі підприємства, ТзОВ “Діскавері”</v>
      </c>
      <c r="G12" s="86" cm="1">
        <f t="array" ref="G12">IFERROR(INDEX('[1]Всі приєднання'!$P$4:$P$1226,MATCH(1,('[1]Всі приєднання'!$D$4:$D$1226=B12)*('[1]Всі приєднання'!$G$4:$G$1226=C12),0)),"")</f>
        <v>2270</v>
      </c>
    </row>
    <row r="13" spans="1:7" ht="108.75" thickBot="1" x14ac:dyDescent="0.3">
      <c r="A13" s="85" t="s">
        <v>150</v>
      </c>
      <c r="B13" s="83" t="s">
        <v>43</v>
      </c>
      <c r="C13" s="83" t="s">
        <v>183</v>
      </c>
      <c r="D13" s="84">
        <v>740</v>
      </c>
      <c r="E13" s="72" t="str" cm="1">
        <f t="array" ref="E13">IFERROR(INDEX('[1]Всі приєднання'!$R$4:$R$1226,MATCH(1,('[1]Всі приєднання'!$D$4:$D$1226=B13)*('[1]Всі приєднання'!$G$4:$G$1226=C13),0)),"")</f>
        <v>Івано-Франківськ (Бистриця Надвірнянська, Будівельний, В.Івасюка, Вінницька, Вовчинецька, Героїв УПА, Дружби, Івана Павла ІІ, К.Малицької, Каменярів, Космічна, Миру, Молодіжна, Покутська, Полтавський, Пстрака), Микитинці (Сєченова)</v>
      </c>
      <c r="F13" s="72" t="str" cm="1">
        <f t="array" ref="F13">IFERROR(INDEX('[1]Всі приєднання'!$S$4:$S$1226,MATCH(1,('[1]Всі приєднання'!$D$4:$D$1226=B13)*('[1]Всі приєднання'!$G$4:$G$1226=C13),0)),"")</f>
        <v>Населення</v>
      </c>
      <c r="G13" s="86" cm="1">
        <f t="array" ref="G13">IFERROR(INDEX('[1]Всі приєднання'!$P$4:$P$1226,MATCH(1,('[1]Всі приєднання'!$D$4:$D$1226=B13)*('[1]Всі приєднання'!$G$4:$G$1226=C13),0)),"")</f>
        <v>4184</v>
      </c>
    </row>
    <row r="14" spans="1:7" ht="36.75" thickBot="1" x14ac:dyDescent="0.3">
      <c r="A14" s="85" t="s">
        <v>150</v>
      </c>
      <c r="B14" s="83" t="s">
        <v>43</v>
      </c>
      <c r="C14" s="83" t="s">
        <v>184</v>
      </c>
      <c r="D14" s="84">
        <v>150</v>
      </c>
      <c r="E14" s="72" t="str" cm="1">
        <f t="array" ref="E14">IFERROR(INDEX('[1]Всі приєднання'!$R$4:$R$1226,MATCH(1,('[1]Всі приєднання'!$D$4:$D$1226=B14)*('[1]Всі приєднання'!$G$4:$G$1226=C14),0)),"")</f>
        <v>Івано-Франківськ (Г.Хоткевича, О.Кисілевської)</v>
      </c>
      <c r="F14" s="72" t="str" cm="1">
        <f t="array" ref="F14">IFERROR(INDEX('[1]Всі приєднання'!$S$4:$S$1226,MATCH(1,('[1]Всі приєднання'!$D$4:$D$1226=B14)*('[1]Всі приєднання'!$G$4:$G$1226=C14),0)),"")</f>
        <v>Населення</v>
      </c>
      <c r="G14" s="86" cm="1">
        <f t="array" ref="G14">IFERROR(INDEX('[1]Всі приєднання'!$P$4:$P$1226,MATCH(1,('[1]Всі приєднання'!$D$4:$D$1226=B14)*('[1]Всі приєднання'!$G$4:$G$1226=C14),0)),"")</f>
        <v>484</v>
      </c>
    </row>
    <row r="15" spans="1:7" ht="180.75" thickBot="1" x14ac:dyDescent="0.3">
      <c r="A15" s="85" t="s">
        <v>150</v>
      </c>
      <c r="B15" s="83" t="s">
        <v>43</v>
      </c>
      <c r="C15" s="83" t="s">
        <v>185</v>
      </c>
      <c r="D15" s="84">
        <v>260</v>
      </c>
      <c r="E15" s="72" t="str" cm="1">
        <f t="array" ref="E15">IFERROR(INDEX('[1]Всі приєднання'!$R$4:$R$1226,MATCH(1,('[1]Всі приєднання'!$D$4:$D$1226=B15)*('[1]Всі приєднання'!$G$4:$G$1226=C15),0)),"")</f>
        <v>Івано-Франківськ (В.Чорновола, Василя Сліпака, Верховинська, Володимира Малкоша, Володимирського Фотія, Залізнична, Зелена, Йосифа Сліпого, Красівського, М.Черемшини, Молодіжна, Мочульського, Незалежності, Новаківського, Одеська, Олександра Олеся, П.Калнишевського, Переяславська, Робітнича, С.Бандери, Сірика, Січових Стрільців, Степана Бурдина, Тиха, Товарна, Товарний, Шота Руставелі, Шухевичів)</v>
      </c>
      <c r="F15" s="72" t="str" cm="1">
        <f t="array" ref="F15">IFERROR(INDEX('[1]Всі приєднання'!$S$4:$S$1226,MATCH(1,('[1]Всі приєднання'!$D$4:$D$1226=B15)*('[1]Всі приєднання'!$G$4:$G$1226=C15),0)),"")</f>
        <v>Населення, малі підприємства, СШ-26; ОДЮСШ-Спортивна школа, клінічний центр паліативної допомоги, окружний суд</v>
      </c>
      <c r="G15" s="86" cm="1">
        <f t="array" ref="G15">IFERROR(INDEX('[1]Всі приєднання'!$P$4:$P$1226,MATCH(1,('[1]Всі приєднання'!$D$4:$D$1226=B15)*('[1]Всі приєднання'!$G$4:$G$1226=C15),0)),"")</f>
        <v>1071</v>
      </c>
    </row>
    <row r="16" spans="1:7" ht="126.75" thickBot="1" x14ac:dyDescent="0.3">
      <c r="A16" s="85" t="s">
        <v>104</v>
      </c>
      <c r="B16" s="83" t="s">
        <v>186</v>
      </c>
      <c r="C16" s="83" t="s">
        <v>187</v>
      </c>
      <c r="D16" s="84">
        <v>40</v>
      </c>
      <c r="E16" s="72" t="str" cm="1">
        <f t="array" ref="E16">IFERROR(INDEX('[1]Всі приєднання'!$R$4:$R$1226,MATCH(1,('[1]Всі приєднання'!$D$4:$D$1226=B16)*('[1]Всі приєднання'!$G$4:$G$1226=C16),0)),"")</f>
        <v>Калуш (Долинська, М.Грушевського, Михайла Козоріса, Рубчака)</v>
      </c>
      <c r="F16" s="72" t="str" cm="1">
        <f t="array" ref="F16">IFERROR(INDEX('[1]Всі приєднання'!$S$4:$S$1226,MATCH(1,('[1]Всі приєднання'!$D$4:$D$1226=B16)*('[1]Всі приєднання'!$G$4:$G$1226=C16),0)),"")</f>
        <v>Населення, Стоматполіклініка, магазин-"555", Калуське "УЕЕГГ", ПП-Механік, СКТБ, ТзОВ ЛЕОСІТІ - ІНВЕСТ</v>
      </c>
      <c r="G16" s="86" cm="1">
        <f t="array" ref="G16">IFERROR(INDEX('[1]Всі приєднання'!$P$4:$P$1226,MATCH(1,('[1]Всі приєднання'!$D$4:$D$1226=B16)*('[1]Всі приєднання'!$G$4:$G$1226=C16),0)),"")</f>
        <v>156</v>
      </c>
    </row>
    <row r="17" spans="1:7" ht="36.75" thickBot="1" x14ac:dyDescent="0.3">
      <c r="A17" s="85" t="s">
        <v>104</v>
      </c>
      <c r="B17" s="83" t="s">
        <v>186</v>
      </c>
      <c r="C17" s="83" t="s">
        <v>188</v>
      </c>
      <c r="D17" s="84">
        <v>15</v>
      </c>
      <c r="E17" s="72" t="str" cm="1">
        <f t="array" ref="E17">IFERROR(INDEX('[1]Всі приєднання'!$R$4:$R$1226,MATCH(1,('[1]Всі приєднання'!$D$4:$D$1226=B17)*('[1]Всі приєднання'!$G$4:$G$1226=C17),0)),"")</f>
        <v>Калуш (Долинська)</v>
      </c>
      <c r="F17" s="72" t="str" cm="1">
        <f t="array" ref="F17">IFERROR(INDEX('[1]Всі приєднання'!$S$4:$S$1226,MATCH(1,('[1]Всі приєднання'!$D$4:$D$1226=B17)*('[1]Всі приєднання'!$G$4:$G$1226=C17),0)),"")</f>
        <v>Малі підприємства</v>
      </c>
      <c r="G17" s="86" cm="1">
        <f t="array" ref="G17">IFERROR(INDEX('[1]Всі приєднання'!$P$4:$P$1226,MATCH(1,('[1]Всі приєднання'!$D$4:$D$1226=B17)*('[1]Всі приєднання'!$G$4:$G$1226=C17),0)),"")</f>
        <v>8</v>
      </c>
    </row>
    <row r="18" spans="1:7" ht="36.75" thickBot="1" x14ac:dyDescent="0.3">
      <c r="A18" s="85" t="s">
        <v>104</v>
      </c>
      <c r="B18" s="83" t="s">
        <v>186</v>
      </c>
      <c r="C18" s="83" t="s">
        <v>189</v>
      </c>
      <c r="D18" s="84">
        <v>290</v>
      </c>
      <c r="E18" s="72" t="str" cm="1">
        <f t="array" ref="E18">IFERROR(INDEX('[1]Всі приєднання'!$R$4:$R$1226,MATCH(1,('[1]Всі приєднання'!$D$4:$D$1226=B18)*('[1]Всі приєднання'!$G$4:$G$1226=C18),0)),"")</f>
        <v>Калуш (Долинська)</v>
      </c>
      <c r="F18" s="72" t="str" cm="1">
        <f t="array" ref="F18">IFERROR(INDEX('[1]Всі приєднання'!$S$4:$S$1226,MATCH(1,('[1]Всі приєднання'!$D$4:$D$1226=B18)*('[1]Всі приєднання'!$G$4:$G$1226=C18),0)),"")</f>
        <v>Малі підприємства</v>
      </c>
      <c r="G18" s="86" cm="1">
        <f t="array" ref="G18">IFERROR(INDEX('[1]Всі приєднання'!$P$4:$P$1226,MATCH(1,('[1]Всі приєднання'!$D$4:$D$1226=B18)*('[1]Всі приєднання'!$G$4:$G$1226=C18),0)),"")</f>
        <v>12</v>
      </c>
    </row>
    <row r="19" spans="1:7" ht="409.6" thickBot="1" x14ac:dyDescent="0.3">
      <c r="A19" s="85" t="s">
        <v>104</v>
      </c>
      <c r="B19" s="83" t="s">
        <v>186</v>
      </c>
      <c r="C19" s="83" t="s">
        <v>190</v>
      </c>
      <c r="D19" s="84">
        <v>980</v>
      </c>
      <c r="E19" s="72" t="str" cm="1">
        <f t="array" ref="E19">IFERROR(INDEX('[1]Всі приєднання'!$R$4:$R$1226,MATCH(1,('[1]Всі приєднання'!$D$4:$D$1226=B19)*('[1]Всі приєднання'!$G$4:$G$1226=C19),0)),"")</f>
        <v>Калуш (А.Шептицького, Академіка В.Гнатюка, Братів Дяченків, Брукована, В.Винниченка, Вигнута, Воликовича, Г.Великовича, Г.Мартинця, Г.Сковороди, Героїв, Героїв АТО, Дзвонарська, Добрівлянська, Долинська, Залізнична, Зарічна, І.Котляревського, І.Тобілевича, Й.Куриласа, Каракая, Княгині Ольги, Козацька, Ліщинського Павла, Луки Загірські, Львівська, М.Грушевського, М.Залізняка, М.Рильського, М.Шашкевича, Марка Кропивницького, Михайла Козоріса, Нижанківського Б., Нова, О.Гірника, О.Довженка, О.Маковея, П.Дорошенка, П.Мирного, П.Сагайдачного, Пекарська, Петра Савчина, Писарська, Підвальна, Привокзальна, Рожанського, Рожанської, Рубчака, Руданська, Симиренка, Сівецька, У.Кармелюка, Українська, Фегонівка, Цеглинського, Церковна, Чудова, Ю.Федьковича, Я.Головацького, Я.Мельника, Яцишина), Калуш (В.Винниченка, М.Грушевського, О.Гірника, О.Левицької-Басараб, Підвальна), Пійло (Добрівлянська, Кохана, Не визначена, Олега Перегуди)</v>
      </c>
      <c r="F19" s="72" t="str" cm="1">
        <f t="array" ref="F19">IFERROR(INDEX('[1]Всі приєднання'!$S$4:$S$1226,MATCH(1,('[1]Всі приєднання'!$D$4:$D$1226=B19)*('[1]Всі приєднання'!$G$4:$G$1226=C19),0)),"")</f>
        <v>Населення, малі підприєства</v>
      </c>
      <c r="G19" s="86" cm="1">
        <f t="array" ref="G19">IFERROR(INDEX('[1]Всі приєднання'!$P$4:$P$1226,MATCH(1,('[1]Всі приєднання'!$D$4:$D$1226=B19)*('[1]Всі приєднання'!$G$4:$G$1226=C19),0)),"")</f>
        <v>3487</v>
      </c>
    </row>
    <row r="20" spans="1:7" ht="36.75" thickBot="1" x14ac:dyDescent="0.3">
      <c r="A20" s="85" t="s">
        <v>109</v>
      </c>
      <c r="B20" s="83" t="s">
        <v>11</v>
      </c>
      <c r="C20" s="83" t="s">
        <v>12</v>
      </c>
      <c r="D20" s="84">
        <v>300</v>
      </c>
      <c r="E20" s="72" t="str" cm="1">
        <f t="array" ref="E20">IFERROR(INDEX('[1]Всі приєднання'!$R$4:$R$1226,MATCH(1,('[1]Всі приєднання'!$D$4:$D$1226=B20)*('[1]Всі приєднання'!$G$4:$G$1226=C20),0)),"")</f>
        <v/>
      </c>
      <c r="F20" s="72" t="str" cm="1">
        <f t="array" ref="F20">IFERROR(INDEX('[1]Всі приєднання'!$S$4:$S$1226,MATCH(1,('[1]Всі приєднання'!$D$4:$D$1226=B20)*('[1]Всі приєднання'!$G$4:$G$1226=C20),0)),"")</f>
        <v/>
      </c>
      <c r="G20" s="86" t="str" cm="1">
        <f t="array" ref="G20">IFERROR(INDEX('[1]Всі приєднання'!$P$4:$P$1226,MATCH(1,('[1]Всі приєднання'!$D$4:$D$1226=B20)*('[1]Всі приєднання'!$G$4:$G$1226=C20),0)),"")</f>
        <v/>
      </c>
    </row>
    <row r="21" spans="1:7" ht="18.75" thickBot="1" x14ac:dyDescent="0.3">
      <c r="A21" s="88" t="s">
        <v>112</v>
      </c>
      <c r="B21" s="51" t="s">
        <v>14</v>
      </c>
      <c r="C21" s="51" t="s">
        <v>12</v>
      </c>
      <c r="D21" s="89">
        <v>120</v>
      </c>
      <c r="E21" s="10" t="str" cm="1">
        <f t="array" ref="E21">IFERROR(INDEX('[1]Всі приєднання'!$R$4:$R$1226,MATCH(1,('[1]Всі приєднання'!$D$4:$D$1226=B21)*('[1]Всі приєднання'!$G$4:$G$1226=C21),0)),"")</f>
        <v/>
      </c>
      <c r="F21" s="10" t="str" cm="1">
        <f t="array" ref="F21">IFERROR(INDEX('[1]Всі приєднання'!$S$4:$S$1226,MATCH(1,('[1]Всі приєднання'!$D$4:$D$1226=B21)*('[1]Всі приєднання'!$G$4:$G$1226=C21),0)),"")</f>
        <v/>
      </c>
      <c r="G21" s="90" t="str" cm="1">
        <f t="array" ref="G21">IFERROR(INDEX('[1]Всі приєднання'!$P$4:$P$1226,MATCH(1,('[1]Всі приєднання'!$D$4:$D$1226=B21)*('[1]Всі приєднання'!$G$4:$G$1226=C21),0)),"")</f>
        <v/>
      </c>
    </row>
    <row r="22" spans="1:7" x14ac:dyDescent="0.25">
      <c r="A22" s="91" t="s">
        <v>174</v>
      </c>
      <c r="B22" s="51"/>
      <c r="C22" s="51"/>
      <c r="D22" s="89">
        <f>SUBTOTAL(109,Таблиця9[P,вимк])</f>
        <v>6425</v>
      </c>
      <c r="E22" s="10"/>
      <c r="F22" s="10"/>
      <c r="G22" s="90">
        <f>SUBTOTAL(109,Таблиця9[К-ть споживачів])</f>
        <v>15602</v>
      </c>
    </row>
  </sheetData>
  <pageMargins left="0.31496062992125984" right="0.11811023622047245" top="0.15748031496062992" bottom="0.15748031496062992" header="0.31496062992125984" footer="0.31496062992125984"/>
  <pageSetup paperSize="9" scale="54"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29"/>
  <sheetViews>
    <sheetView topLeftCell="A28" zoomScale="85" zoomScaleNormal="85" workbookViewId="0">
      <selection activeCell="P7" sqref="P7"/>
    </sheetView>
  </sheetViews>
  <sheetFormatPr defaultRowHeight="18" x14ac:dyDescent="0.25"/>
  <cols>
    <col min="1" max="1" width="33.28515625" style="73" bestFit="1" customWidth="1"/>
    <col min="2" max="2" width="33.140625" style="73" bestFit="1" customWidth="1"/>
    <col min="3" max="3" width="28.28515625" style="77" customWidth="1"/>
    <col min="4" max="4" width="12.28515625" style="78" customWidth="1"/>
    <col min="5" max="5" width="67.85546875" style="73" bestFit="1" customWidth="1"/>
    <col min="6" max="6" width="28.7109375" style="73" customWidth="1"/>
    <col min="7" max="7" width="25" style="73" customWidth="1"/>
    <col min="8" max="16384" width="9.140625" style="73"/>
  </cols>
  <sheetData>
    <row r="1" spans="1:7" x14ac:dyDescent="0.25">
      <c r="D1" s="60" t="s">
        <v>0</v>
      </c>
    </row>
    <row r="2" spans="1:7" x14ac:dyDescent="0.25">
      <c r="D2" s="30" t="s">
        <v>5</v>
      </c>
    </row>
    <row r="3" spans="1:7" x14ac:dyDescent="0.25">
      <c r="D3" s="66" t="s">
        <v>238</v>
      </c>
    </row>
    <row r="5" spans="1:7" ht="34.5" customHeight="1" thickBot="1" x14ac:dyDescent="0.3">
      <c r="A5" s="94" t="s">
        <v>173</v>
      </c>
      <c r="B5" s="67" t="s">
        <v>52</v>
      </c>
      <c r="C5" s="69" t="s">
        <v>6</v>
      </c>
      <c r="D5" s="69" t="s">
        <v>53</v>
      </c>
      <c r="E5" s="69" t="s">
        <v>3</v>
      </c>
      <c r="F5" s="69" t="s">
        <v>1</v>
      </c>
      <c r="G5" s="95" t="s">
        <v>114</v>
      </c>
    </row>
    <row r="6" spans="1:7" ht="180.75" thickBot="1" x14ac:dyDescent="0.3">
      <c r="A6" s="93" t="s">
        <v>150</v>
      </c>
      <c r="B6" s="83" t="s">
        <v>192</v>
      </c>
      <c r="C6" s="83" t="s">
        <v>193</v>
      </c>
      <c r="D6" s="84">
        <v>345</v>
      </c>
      <c r="E6" s="72" t="str" cm="1">
        <f t="array" ref="E6">IFERROR(INDEX('[1]Всі приєднання'!$R$4:$R$1226,MATCH(1,('[1]Всі приєднання'!$D$4:$D$1226=B6)*('[1]Всі приєднання'!$G$4:$G$1226=C6),0)),"")</f>
        <v>Івано-Франківськ (Героїв Херсону), Івано-Франківськ (Василіянок, Віри Левицької, Вовчинецька, Гарбарська, Генерала Тарнавського, Героїв Маріуполя, Героїв Херсону, Гриневичів, Запорізька, Козацька, Косівська, М.Коцюбинського, Макогона, Маланюка, О.Довбуша, О.Кобилянської, Пекарська, Подільська, Привокзальна, Промислова, Р.Купчинського, Української Дивізії, Церковна, Юліана Пелеша)</v>
      </c>
      <c r="F6" s="72" t="str" cm="1">
        <f t="array" ref="F6">IFERROR(INDEX('[1]Всі приєднання'!$S$4:$S$1226,MATCH(1,('[1]Всі приєднання'!$D$4:$D$1226=B6)*('[1]Всі приєднання'!$G$4:$G$1226=C6),0)),"")</f>
        <v>Населення, молокозавод, промбази, малі підприємства, Управління Західного офісу Державної аудиторської служби, Обласна стоматологічна поліклініка</v>
      </c>
      <c r="G6" s="86" cm="1">
        <f t="array" ref="G6">IFERROR(INDEX('[1]Всі приєднання'!$P$4:$P$1226,MATCH(1,('[1]Всі приєднання'!$D$4:$D$1226=B6)*('[1]Всі приєднання'!$G$4:$G$1226=C6),0)),"")</f>
        <v>1633</v>
      </c>
    </row>
    <row r="7" spans="1:7" ht="216.75" thickBot="1" x14ac:dyDescent="0.3">
      <c r="A7" s="93" t="s">
        <v>150</v>
      </c>
      <c r="B7" s="83" t="s">
        <v>192</v>
      </c>
      <c r="C7" s="83" t="s">
        <v>194</v>
      </c>
      <c r="D7" s="84">
        <v>320</v>
      </c>
      <c r="E7" s="72" t="str" cm="1">
        <f t="array" ref="E7">IFERROR(INDEX('[1]Всі приєднання'!$R$4:$R$1226,MATCH(1,('[1]Всі приєднання'!$D$4:$D$1226=B7)*('[1]Всі приєднання'!$G$4:$G$1226=C7),0)),"")</f>
        <v>Івано-Франківськ (Шопена), Івано-Франківськ (Берегова, Буковинська, Валова, Василіянок, Військових Ветеранів, Вірменська, Вовчинецька, Галицька, Генерала Тарнавського, Дністровська, Довга, Заклинських, І.Пулюя, Каховська, Левка Лук'яненка, М.Грушевського, Михайла Мулика, Набережна ім. В.Стефаника, П.Тичини, Ринок, Станіславська, Старозамкова, Страчених Українських Націоналістів, Тринітарська, Чиста, Шеремети, Шопена, Шпитальна, 100-річчя Червоного Хреста, 2000-річчя Різдва Христового), Долина (С.Бандери)</v>
      </c>
      <c r="F7" s="72" t="str" cm="1">
        <f t="array" ref="F7">IFERROR(INDEX('[1]Всі приєднання'!$S$4:$S$1226,MATCH(1,('[1]Всі приєднання'!$D$4:$D$1226=B7)*('[1]Всі приєднання'!$G$4:$G$1226=C7),0)),"")</f>
        <v>Населення, малі приватні підприєсмтва, котельні</v>
      </c>
      <c r="G7" s="86" cm="1">
        <f t="array" ref="G7">IFERROR(INDEX('[1]Всі приєднання'!$P$4:$P$1226,MATCH(1,('[1]Всі приєднання'!$D$4:$D$1226=B7)*('[1]Всі приєднання'!$G$4:$G$1226=C7),0)),"")</f>
        <v>2989</v>
      </c>
    </row>
    <row r="8" spans="1:7" ht="36.75" thickBot="1" x14ac:dyDescent="0.3">
      <c r="A8" s="93" t="s">
        <v>150</v>
      </c>
      <c r="B8" s="83" t="s">
        <v>192</v>
      </c>
      <c r="C8" s="83" t="s">
        <v>195</v>
      </c>
      <c r="D8" s="84">
        <v>295</v>
      </c>
      <c r="E8" s="72" t="str" cm="1">
        <f t="array" ref="E8">IFERROR(INDEX('[1]Всі приєднання'!$R$4:$R$1226,MATCH(1,('[1]Всі приєднання'!$D$4:$D$1226=B8)*('[1]Всі приєднання'!$G$4:$G$1226=C8),0)),"")</f>
        <v>Івано-Франківськ (Крайківського)</v>
      </c>
      <c r="F8" s="72" t="str" cm="1">
        <f t="array" ref="F8">IFERROR(INDEX('[1]Всі приєднання'!$S$4:$S$1226,MATCH(1,('[1]Всі приєднання'!$D$4:$D$1226=B8)*('[1]Всі приєднання'!$G$4:$G$1226=C8),0)),"")</f>
        <v>Населення</v>
      </c>
      <c r="G8" s="86" t="str" cm="1">
        <f t="array" ref="G8">IFERROR(INDEX('[1]Всі приєднання'!$P$4:$P$1226,MATCH(1,('[1]Всі приєднання'!$D$4:$D$1226=B8)*('[1]Всі приєднання'!$G$4:$G$1226=C8),0)),"")</f>
        <v/>
      </c>
    </row>
    <row r="9" spans="1:7" ht="36.75" thickBot="1" x14ac:dyDescent="0.3">
      <c r="A9" s="93" t="s">
        <v>150</v>
      </c>
      <c r="B9" s="83" t="s">
        <v>192</v>
      </c>
      <c r="C9" s="83" t="s">
        <v>196</v>
      </c>
      <c r="D9" s="84">
        <v>295</v>
      </c>
      <c r="E9" s="72" t="str" cm="1">
        <f t="array" ref="E9">IFERROR(INDEX('[1]Всі приєднання'!$R$4:$R$1226,MATCH(1,('[1]Всі приєднання'!$D$4:$D$1226=B9)*('[1]Всі приєднання'!$G$4:$G$1226=C9),0)),"")</f>
        <v>Івано-Франківськ (Крайківського)</v>
      </c>
      <c r="F9" s="72" t="str" cm="1">
        <f t="array" ref="F9">IFERROR(INDEX('[1]Всі приєднання'!$S$4:$S$1226,MATCH(1,('[1]Всі приєднання'!$D$4:$D$1226=B9)*('[1]Всі приєднання'!$G$4:$G$1226=C9),0)),"")</f>
        <v>Населення</v>
      </c>
      <c r="G9" s="86" t="str" cm="1">
        <f t="array" ref="G9">IFERROR(INDEX('[1]Всі приєднання'!$P$4:$P$1226,MATCH(1,('[1]Всі приєднання'!$D$4:$D$1226=B9)*('[1]Всі приєднання'!$G$4:$G$1226=C9),0)),"")</f>
        <v/>
      </c>
    </row>
    <row r="10" spans="1:7" ht="72.75" thickBot="1" x14ac:dyDescent="0.3">
      <c r="A10" s="93" t="s">
        <v>104</v>
      </c>
      <c r="B10" s="83" t="s">
        <v>30</v>
      </c>
      <c r="C10" s="83" t="s">
        <v>197</v>
      </c>
      <c r="D10" s="84">
        <v>630</v>
      </c>
      <c r="E10" s="72" t="str" cm="1">
        <f t="array" ref="E10">IFERROR(INDEX('[1]Всі приєднання'!$R$4:$R$1226,MATCH(1,('[1]Всі приєднання'!$D$4:$D$1226=B10)*('[1]Всі приєднання'!$G$4:$G$1226=C10),0)),"")</f>
        <v>Калуш (Б.Хмельницького, В.Стуса, Молодіжна, Мостиська, Юрія Литвина)</v>
      </c>
      <c r="F10" s="72" t="str" cm="1">
        <f t="array" ref="F10">IFERROR(INDEX('[1]Всі приєднання'!$S$4:$S$1226,MATCH(1,('[1]Всі приєднання'!$D$4:$D$1226=B10)*('[1]Всі приєднання'!$G$4:$G$1226=C10),0)),"")</f>
        <v>Населення, ВПУ-7, ТЦ "Барвінок",СШ-6 ,ТзОВ ЛЕОСІТІ - ІНВЕСТ</v>
      </c>
      <c r="G10" s="86" cm="1">
        <f t="array" ref="G10">IFERROR(INDEX('[1]Всі приєднання'!$P$4:$P$1226,MATCH(1,('[1]Всі приєднання'!$D$4:$D$1226=B10)*('[1]Всі приєднання'!$G$4:$G$1226=C10),0)),"")</f>
        <v>2363</v>
      </c>
    </row>
    <row r="11" spans="1:7" ht="72.75" thickBot="1" x14ac:dyDescent="0.3">
      <c r="A11" s="93" t="s">
        <v>104</v>
      </c>
      <c r="B11" s="83" t="s">
        <v>30</v>
      </c>
      <c r="C11" s="83" t="s">
        <v>198</v>
      </c>
      <c r="D11" s="84">
        <v>980</v>
      </c>
      <c r="E11" s="72" t="str" cm="1">
        <f t="array" ref="E11">IFERROR(INDEX('[1]Всі приєднання'!$R$4:$R$1226,MATCH(1,('[1]Всі приєднання'!$D$4:$D$1226=B11)*('[1]Всі приєднання'!$G$4:$G$1226=C11),0)),"")</f>
        <v>Калуш</v>
      </c>
      <c r="F11" s="72" t="str" cm="1">
        <f t="array" ref="F11">IFERROR(INDEX('[1]Всі приєднання'!$S$4:$S$1226,MATCH(1,('[1]Всі приєднання'!$D$4:$D$1226=B11)*('[1]Всі приєднання'!$G$4:$G$1226=C11),0)),"")</f>
        <v>Населення, СШ-11, Гімназія, котельня, телебачення, КП TP ТРО Незалежність</v>
      </c>
      <c r="G11" s="86" cm="1">
        <f t="array" ref="G11">IFERROR(INDEX('[1]Всі приєднання'!$P$4:$P$1226,MATCH(1,('[1]Всі приєднання'!$D$4:$D$1226=B11)*('[1]Всі приєднання'!$G$4:$G$1226=C11),0)),"")</f>
        <v>1</v>
      </c>
    </row>
    <row r="12" spans="1:7" ht="54.75" thickBot="1" x14ac:dyDescent="0.3">
      <c r="A12" s="93" t="s">
        <v>104</v>
      </c>
      <c r="B12" s="83" t="s">
        <v>30</v>
      </c>
      <c r="C12" s="83" t="s">
        <v>199</v>
      </c>
      <c r="D12" s="84">
        <v>510</v>
      </c>
      <c r="E12" s="72" t="str" cm="1">
        <f t="array" ref="E12">IFERROR(INDEX('[1]Всі приєднання'!$R$4:$R$1226,MATCH(1,('[1]Всі приєднання'!$D$4:$D$1226=B12)*('[1]Всі приєднання'!$G$4:$G$1226=C12),0)),"")</f>
        <v>Калуш (Б.Хмельницького, Будівельників, Є.Коновальця, Космонавтів, Марченка В., О.Тихого, Окружна, Фінська, Хіміків)</v>
      </c>
      <c r="F12" s="72" t="str" cm="1">
        <f t="array" ref="F12">IFERROR(INDEX('[1]Всі приєднання'!$S$4:$S$1226,MATCH(1,('[1]Всі приєднання'!$D$4:$D$1226=B12)*('[1]Всі приєднання'!$G$4:$G$1226=C12),0)),"")</f>
        <v>Населення , СШ-4</v>
      </c>
      <c r="G12" s="86" cm="1">
        <f t="array" ref="G12">IFERROR(INDEX('[1]Всі приєднання'!$P$4:$P$1226,MATCH(1,('[1]Всі приєднання'!$D$4:$D$1226=B12)*('[1]Всі приєднання'!$G$4:$G$1226=C12),0)),"")</f>
        <v>1225</v>
      </c>
    </row>
    <row r="13" spans="1:7" ht="54.75" thickBot="1" x14ac:dyDescent="0.3">
      <c r="A13" s="93" t="s">
        <v>104</v>
      </c>
      <c r="B13" s="83" t="s">
        <v>30</v>
      </c>
      <c r="C13" s="83" t="s">
        <v>200</v>
      </c>
      <c r="D13" s="84">
        <v>685</v>
      </c>
      <c r="E13" s="72" t="str" cm="1">
        <f t="array" ref="E13">IFERROR(INDEX('[1]Всі приєднання'!$R$4:$R$1226,MATCH(1,('[1]Всі приєднання'!$D$4:$D$1226=B13)*('[1]Всі приєднання'!$G$4:$G$1226=C13),0)),"")</f>
        <v>Калуш (Б.Хмельницького, Будівельників, Є.Коновальця, О.Тихого, Окружна, Хіміків, Яцишина), Кропивник (Калуська ОТГ) (Федуна)</v>
      </c>
      <c r="F13" s="72" t="str" cm="1">
        <f t="array" ref="F13">IFERROR(INDEX('[1]Всі приєднання'!$S$4:$S$1226,MATCH(1,('[1]Всі приєднання'!$D$4:$D$1226=B13)*('[1]Всі приєднання'!$G$4:$G$1226=C13),0)),"")</f>
        <v>Населення ,СШ-5, поліція</v>
      </c>
      <c r="G13" s="86" cm="1">
        <f t="array" ref="G13">IFERROR(INDEX('[1]Всі приєднання'!$P$4:$P$1226,MATCH(1,('[1]Всі приєднання'!$D$4:$D$1226=B13)*('[1]Всі приєднання'!$G$4:$G$1226=C13),0)),"")</f>
        <v>2998</v>
      </c>
    </row>
    <row r="14" spans="1:7" ht="18.75" thickBot="1" x14ac:dyDescent="0.3">
      <c r="A14" s="93" t="s">
        <v>104</v>
      </c>
      <c r="B14" s="83" t="s">
        <v>30</v>
      </c>
      <c r="C14" s="83" t="s">
        <v>201</v>
      </c>
      <c r="D14" s="84">
        <v>55</v>
      </c>
      <c r="E14" s="72" t="str" cm="1">
        <f t="array" ref="E14">IFERROR(INDEX('[1]Всі приєднання'!$R$4:$R$1226,MATCH(1,('[1]Всі приєднання'!$D$4:$D$1226=B14)*('[1]Всі приєднання'!$G$4:$G$1226=C14),0)),"")</f>
        <v>Калуш (Хіміків)</v>
      </c>
      <c r="F14" s="72" t="str" cm="1">
        <f t="array" ref="F14">IFERROR(INDEX('[1]Всі приєднання'!$S$4:$S$1226,MATCH(1,('[1]Всі приєднання'!$D$4:$D$1226=B14)*('[1]Всі приєднання'!$G$4:$G$1226=C14),0)),"")</f>
        <v>Епіцентр</v>
      </c>
      <c r="G14" s="86" cm="1">
        <f t="array" ref="G14">IFERROR(INDEX('[1]Всі приєднання'!$P$4:$P$1226,MATCH(1,('[1]Всі приєднання'!$D$4:$D$1226=B14)*('[1]Всі приєднання'!$G$4:$G$1226=C14),0)),"")</f>
        <v>1</v>
      </c>
    </row>
    <row r="15" spans="1:7" ht="108.75" thickBot="1" x14ac:dyDescent="0.3">
      <c r="A15" s="93" t="s">
        <v>151</v>
      </c>
      <c r="B15" s="83" t="s">
        <v>202</v>
      </c>
      <c r="C15" s="83" t="s">
        <v>203</v>
      </c>
      <c r="D15" s="83">
        <v>185</v>
      </c>
      <c r="E15" s="72" t="str" cm="1">
        <f t="array" ref="E15">IFERROR(INDEX('[1]Всі приєднання'!$R$4:$R$1226,MATCH(1,('[1]Всі приєднання'!$D$4:$D$1226=B15)*('[1]Всі приєднання'!$G$4:$G$1226=C15),0)),"")</f>
        <v>Воскресинці (А.Міцкевича), Коломия (Василя Симоненка, Г.Тютюнника, І.Мазепи, О.Маковея, С.Воробкевича, С.Яричевського), Королівка (І.Мазепи)</v>
      </c>
      <c r="F15" s="72" t="str" cm="1">
        <f t="array" ref="F15">IFERROR(INDEX('[1]Всі приєднання'!$S$4:$S$1226,MATCH(1,('[1]Всі приєднання'!$D$4:$D$1226=B15)*('[1]Всі приєднання'!$G$4:$G$1226=C15),0)),"")</f>
        <v>АЗС, Коломия бетон, малі підприємства, коледж, магазин ПАКО, ПрАТ “ДАТАГРУП”, Квант 2</v>
      </c>
      <c r="G15" s="86" cm="1">
        <f t="array" ref="G15">IFERROR(INDEX('[1]Всі приєднання'!$P$4:$P$1226,MATCH(1,('[1]Всі приєднання'!$D$4:$D$1226=B15)*('[1]Всі приєднання'!$G$4:$G$1226=C15),0)),"")</f>
        <v>580</v>
      </c>
    </row>
    <row r="16" spans="1:7" ht="72.75" thickBot="1" x14ac:dyDescent="0.3">
      <c r="A16" s="93" t="s">
        <v>151</v>
      </c>
      <c r="B16" s="83" t="s">
        <v>202</v>
      </c>
      <c r="C16" s="83" t="s">
        <v>204</v>
      </c>
      <c r="D16" s="83">
        <v>20</v>
      </c>
      <c r="E16" s="72" t="str" cm="1">
        <f t="array" ref="E16">IFERROR(INDEX('[1]Всі приєднання'!$R$4:$R$1226,MATCH(1,('[1]Всі приєднання'!$D$4:$D$1226=B16)*('[1]Всі приєднання'!$G$4:$G$1226=C16),0)),"")</f>
        <v>Коломия (І.Мазепи, Л.Гринюка, С.Яричевського), Королівка (Квіткова, Коломийська, Молодіжна, Молодіжна будова, Незалежності, Підгори, Приміська, Проектна, Спортивна)</v>
      </c>
      <c r="F16" s="72" t="str" cm="1">
        <f t="array" ref="F16">IFERROR(INDEX('[1]Всі приєднання'!$S$4:$S$1226,MATCH(1,('[1]Всі приєднання'!$D$4:$D$1226=B16)*('[1]Всі приєднання'!$G$4:$G$1226=C16),0)),"")</f>
        <v>Населення, малі підприємства</v>
      </c>
      <c r="G16" s="86" cm="1">
        <f t="array" ref="G16">IFERROR(INDEX('[1]Всі приєднання'!$P$4:$P$1226,MATCH(1,('[1]Всі приєднання'!$D$4:$D$1226=B16)*('[1]Всі приєднання'!$G$4:$G$1226=C16),0)),"")</f>
        <v>108</v>
      </c>
    </row>
    <row r="17" spans="1:7" ht="18.75" thickBot="1" x14ac:dyDescent="0.3">
      <c r="A17" s="93" t="s">
        <v>151</v>
      </c>
      <c r="B17" s="83" t="s">
        <v>202</v>
      </c>
      <c r="C17" s="83" t="s">
        <v>205</v>
      </c>
      <c r="D17" s="83">
        <v>175</v>
      </c>
      <c r="E17" s="72" t="str" cm="1">
        <f t="array" ref="E17">IFERROR(INDEX('[1]Всі приєднання'!$R$4:$R$1226,MATCH(1,('[1]Всі приєднання'!$D$4:$D$1226=B17)*('[1]Всі приєднання'!$G$4:$G$1226=C17),0)),"")</f>
        <v>Коломия (І.Мазепи, О.Маковея)</v>
      </c>
      <c r="F17" s="72" t="str" cm="1">
        <f t="array" ref="F17">IFERROR(INDEX('[1]Всі приєднання'!$S$4:$S$1226,MATCH(1,('[1]Всі приєднання'!$D$4:$D$1226=B17)*('[1]Всі приєднання'!$G$4:$G$1226=C17),0)),"")</f>
        <v>Населення, котельня</v>
      </c>
      <c r="G17" s="86" cm="1">
        <f t="array" ref="G17">IFERROR(INDEX('[1]Всі приєднання'!$P$4:$P$1226,MATCH(1,('[1]Всі приєднання'!$D$4:$D$1226=B17)*('[1]Всі приєднання'!$G$4:$G$1226=C17),0)),"")</f>
        <v>1136</v>
      </c>
    </row>
    <row r="18" spans="1:7" ht="18.75" thickBot="1" x14ac:dyDescent="0.3">
      <c r="A18" s="93" t="s">
        <v>151</v>
      </c>
      <c r="B18" s="83" t="s">
        <v>206</v>
      </c>
      <c r="C18" s="83" t="s">
        <v>207</v>
      </c>
      <c r="D18" s="83">
        <v>10</v>
      </c>
      <c r="E18" s="72" t="str" cm="1">
        <f t="array" ref="E18">IFERROR(INDEX('[1]Всі приєднання'!$R$4:$R$1226,MATCH(1,('[1]Всі приєднання'!$D$4:$D$1226=B18)*('[1]Всі приєднання'!$G$4:$G$1226=C18),0)),"")</f>
        <v>Нижній Вербіж (Вишнева)</v>
      </c>
      <c r="F18" s="72" t="str" cm="1">
        <f t="array" ref="F18">IFERROR(INDEX('[1]Всі приєднання'!$S$4:$S$1226,MATCH(1,('[1]Всі приєднання'!$D$4:$D$1226=B18)*('[1]Всі приєднання'!$G$4:$G$1226=C18),0)),"")</f>
        <v>Населення</v>
      </c>
      <c r="G18" s="86" cm="1">
        <f t="array" ref="G18">IFERROR(INDEX('[1]Всі приєднання'!$P$4:$P$1226,MATCH(1,('[1]Всі приєднання'!$D$4:$D$1226=B18)*('[1]Всі приєднання'!$G$4:$G$1226=C18),0)),"")</f>
        <v>44</v>
      </c>
    </row>
    <row r="19" spans="1:7" ht="18.75" thickBot="1" x14ac:dyDescent="0.3">
      <c r="A19" s="93" t="s">
        <v>151</v>
      </c>
      <c r="B19" s="83" t="s">
        <v>206</v>
      </c>
      <c r="C19" s="83" t="s">
        <v>208</v>
      </c>
      <c r="D19" s="83">
        <v>5</v>
      </c>
      <c r="E19" s="72" t="str" cm="1">
        <f t="array" ref="E19">IFERROR(INDEX('[1]Всі приєднання'!$R$4:$R$1226,MATCH(1,('[1]Всі приєднання'!$D$4:$D$1226=B19)*('[1]Всі приєднання'!$G$4:$G$1226=C19),0)),"")</f>
        <v>Нижній Вербіж</v>
      </c>
      <c r="F19" s="72" t="str" cm="1">
        <f t="array" ref="F19">IFERROR(INDEX('[1]Всі приєднання'!$S$4:$S$1226,MATCH(1,('[1]Всі приєднання'!$D$4:$D$1226=B19)*('[1]Всі приєднання'!$G$4:$G$1226=C19),0)),"")</f>
        <v>Населення</v>
      </c>
      <c r="G19" s="86" cm="1">
        <f t="array" ref="G19">IFERROR(INDEX('[1]Всі приєднання'!$P$4:$P$1226,MATCH(1,('[1]Всі приєднання'!$D$4:$D$1226=B19)*('[1]Всі приєднання'!$G$4:$G$1226=C19),0)),"")</f>
        <v>0</v>
      </c>
    </row>
    <row r="20" spans="1:7" ht="36.75" thickBot="1" x14ac:dyDescent="0.3">
      <c r="A20" s="93" t="s">
        <v>151</v>
      </c>
      <c r="B20" s="83" t="s">
        <v>206</v>
      </c>
      <c r="C20" s="83" t="s">
        <v>140</v>
      </c>
      <c r="D20" s="83">
        <v>50</v>
      </c>
      <c r="E20" s="72" t="str" cm="1">
        <f t="array" ref="E20">IFERROR(INDEX('[1]Всі приєднання'!$R$4:$R$1226,MATCH(1,('[1]Всі приєднання'!$D$4:$D$1226=B20)*('[1]Всі приєднання'!$G$4:$G$1226=C20),0)),"")</f>
        <v>Нижній Вербіж (Дружби, Л.Мартовича, Любомира Бордуна, Українська)</v>
      </c>
      <c r="F20" s="72" t="str" cm="1">
        <f t="array" ref="F20">IFERROR(INDEX('[1]Всі приєднання'!$S$4:$S$1226,MATCH(1,('[1]Всі приєднання'!$D$4:$D$1226=B20)*('[1]Всі приєднання'!$G$4:$G$1226=C20),0)),"")</f>
        <v>КП "Виробничник"; Населення</v>
      </c>
      <c r="G20" s="86" cm="1">
        <f t="array" ref="G20">IFERROR(INDEX('[1]Всі приєднання'!$P$4:$P$1226,MATCH(1,('[1]Всі приєднання'!$D$4:$D$1226=B20)*('[1]Всі приєднання'!$G$4:$G$1226=C20),0)),"")</f>
        <v>51</v>
      </c>
    </row>
    <row r="21" spans="1:7" ht="409.6" thickBot="1" x14ac:dyDescent="0.3">
      <c r="A21" s="93" t="s">
        <v>151</v>
      </c>
      <c r="B21" s="83" t="s">
        <v>206</v>
      </c>
      <c r="C21" s="83" t="s">
        <v>209</v>
      </c>
      <c r="D21" s="83">
        <v>845</v>
      </c>
      <c r="E21" s="72" t="str" cm="1">
        <f t="array" ref="E21">IFERROR(INDEX('[1]Всі приєднання'!$R$4:$R$1226,MATCH(1,('[1]Всі приєднання'!$D$4:$D$1226=B21)*('[1]Всі приєднання'!$G$4:$G$1226=C21),0)),"")</f>
        <v>Великий Ключів (Мочари, Набережна, Надбережна), Верхній Вербіж (Героя України О.Кукурби, Зелена, І.Франка, Лан, М.Ірчана, М.Коцюбинського, Молодіжна, Набережна, Надбережна, Незалежності, О.Довбуша, Польова, Руднева, Січових Стрільців, Т.Шевченка, Українська, Царина, Шкільна, Ю.Гагаріна), Нижній Вербіж (В.Івасюка, В.Стуса, В.Чорновола, Дружби, Є.Коновальця, Зелена, Зелена долина, І.Франка, Л.Мартовича, Л.Українки, Ласійчука, Любомира Бордуна, М.Грушевського, М.Лисенка, Молодіжна, Незалежності, О.Довбуша, О.Пушкіна, Р.Шухевича, С.Бандери, Січових Стрільців, Соборна, Сонячна, Ставкова, Т.Шевченка, Українська, Шкрібляка), Сопів (Братів Довганюків, В.Стефаника, В.Стуса, Довганюків, І.Сірка, І.Франка, Карпатська, Коломийська, Л.Українки, Лісова, М.Коцюбинського, Миру, Молодіжна, Набережна, Надбережна, Нова, О.Довбуша, О.Довженка, О.Кобилянської, Осередок, Прикарпатська, Р.Шухевича, Січових Стрільців, Сонячна, Т.Шевченка, Українська, Чепаш, Шкільна, Я.Галана)</v>
      </c>
      <c r="F21" s="72" t="str" cm="1">
        <f t="array" ref="F21">IFERROR(INDEX('[1]Всі приєднання'!$S$4:$S$1226,MATCH(1,('[1]Всі приєднання'!$D$4:$D$1226=B21)*('[1]Всі приєднання'!$G$4:$G$1226=C21),0)),"")</f>
        <v>Населення</v>
      </c>
      <c r="G21" s="86" cm="1">
        <f t="array" ref="G21">IFERROR(INDEX('[1]Всі приєднання'!$P$4:$P$1226,MATCH(1,('[1]Всі приєднання'!$D$4:$D$1226=B21)*('[1]Всі приєднання'!$G$4:$G$1226=C21),0)),"")</f>
        <v>1829</v>
      </c>
    </row>
    <row r="22" spans="1:7" ht="90.75" thickBot="1" x14ac:dyDescent="0.3">
      <c r="A22" s="93" t="s">
        <v>151</v>
      </c>
      <c r="B22" s="83" t="s">
        <v>210</v>
      </c>
      <c r="C22" s="83" t="s">
        <v>211</v>
      </c>
      <c r="D22" s="83">
        <v>45</v>
      </c>
      <c r="E22" s="72" t="str" cm="1">
        <f t="array" ref="E22">IFERROR(INDEX('[1]Всі приєднання'!$R$4:$R$1226,MATCH(1,('[1]Всі приєднання'!$D$4:$D$1226=B22)*('[1]Всі приєднання'!$G$4:$G$1226=C22),0)),"")</f>
        <v>Берем'яни (Л.Українки, Молодіжна), Гвіздець (В.Стефаника, Залізнична, Зарічна, І.Франка, Колійова, Л.Мартовича, Молодіжна, О.Кошевого, Українська), Остапківці (І.Франка, Польова), Хом'яківка (Т.Шевченка)</v>
      </c>
      <c r="F22" s="72" t="str" cm="1">
        <f t="array" ref="F22">IFERROR(INDEX('[1]Всі приєднання'!$S$4:$S$1226,MATCH(1,('[1]Всі приєднання'!$D$4:$D$1226=B22)*('[1]Всі приєднання'!$G$4:$G$1226=C22),0)),"")</f>
        <v>Населення; Ферма</v>
      </c>
      <c r="G22" s="86" cm="1">
        <f t="array" ref="G22">IFERROR(INDEX('[1]Всі приєднання'!$P$4:$P$1226,MATCH(1,('[1]Всі приєднання'!$D$4:$D$1226=B22)*('[1]Всі приєднання'!$G$4:$G$1226=C22),0)),"")</f>
        <v>138</v>
      </c>
    </row>
    <row r="23" spans="1:7" ht="36.75" thickBot="1" x14ac:dyDescent="0.3">
      <c r="A23" s="93" t="s">
        <v>151</v>
      </c>
      <c r="B23" s="83" t="s">
        <v>210</v>
      </c>
      <c r="C23" s="83" t="s">
        <v>212</v>
      </c>
      <c r="D23" s="83">
        <v>125</v>
      </c>
      <c r="E23" s="72" t="str" cm="1">
        <f t="array" ref="E23">IFERROR(INDEX('[1]Всі приєднання'!$R$4:$R$1226,MATCH(1,('[1]Всі приєднання'!$D$4:$D$1226=B23)*('[1]Всі приєднання'!$G$4:$G$1226=C23),0)),"")</f>
        <v>Остапківці (Бічна, І.Франка, Коротка, Лісна, Т.Шевченка, Церковна)</v>
      </c>
      <c r="F23" s="72" t="str" cm="1">
        <f t="array" ref="F23">IFERROR(INDEX('[1]Всі приєднання'!$S$4:$S$1226,MATCH(1,('[1]Всі приєднання'!$D$4:$D$1226=B23)*('[1]Всі приєднання'!$G$4:$G$1226=C23),0)),"")</f>
        <v>Населення</v>
      </c>
      <c r="G23" s="86" cm="1">
        <f t="array" ref="G23">IFERROR(INDEX('[1]Всі приєднання'!$P$4:$P$1226,MATCH(1,('[1]Всі приєднання'!$D$4:$D$1226=B23)*('[1]Всі приєднання'!$G$4:$G$1226=C23),0)),"")</f>
        <v>159</v>
      </c>
    </row>
    <row r="24" spans="1:7" ht="54.75" thickBot="1" x14ac:dyDescent="0.3">
      <c r="A24" s="93" t="s">
        <v>151</v>
      </c>
      <c r="B24" s="83" t="s">
        <v>210</v>
      </c>
      <c r="C24" s="83" t="s">
        <v>213</v>
      </c>
      <c r="D24" s="83">
        <v>190</v>
      </c>
      <c r="E24" s="72" t="str" cm="1">
        <f t="array" ref="E24">IFERROR(INDEX('[1]Всі приєднання'!$R$4:$R$1226,MATCH(1,('[1]Всі приєднання'!$D$4:$D$1226=B24)*('[1]Всі приєднання'!$G$4:$G$1226=C24),0)),"")</f>
        <v>Остапківці (В.Стефаника, І.Франка, Л.Українки, Садова, Т.Шевченка, Церковна), Чехова (І.Франка, Л.Українки, Садова, Т.Шевченка)</v>
      </c>
      <c r="F24" s="72" t="str" cm="1">
        <f t="array" ref="F24">IFERROR(INDEX('[1]Всі приєднання'!$S$4:$S$1226,MATCH(1,('[1]Всі приєднання'!$D$4:$D$1226=B24)*('[1]Всі приєднання'!$G$4:$G$1226=C24),0)),"")</f>
        <v>Населення</v>
      </c>
      <c r="G24" s="86" cm="1">
        <f t="array" ref="G24">IFERROR(INDEX('[1]Всі приєднання'!$P$4:$P$1226,MATCH(1,('[1]Всі приєднання'!$D$4:$D$1226=B24)*('[1]Всі приєднання'!$G$4:$G$1226=C24),0)),"")</f>
        <v>221</v>
      </c>
    </row>
    <row r="25" spans="1:7" ht="144.75" thickBot="1" x14ac:dyDescent="0.3">
      <c r="A25" s="93" t="s">
        <v>151</v>
      </c>
      <c r="B25" s="83" t="s">
        <v>210</v>
      </c>
      <c r="C25" s="83" t="s">
        <v>214</v>
      </c>
      <c r="D25" s="83">
        <v>110</v>
      </c>
      <c r="E25" s="72" t="str" cm="1">
        <f t="array" ref="E25">IFERROR(INDEX('[1]Всі приєднання'!$R$4:$R$1226,MATCH(1,('[1]Всі приєднання'!$D$4:$D$1226=B25)*('[1]Всі приєднання'!$G$4:$G$1226=C25),0)),"")</f>
        <v>Гвіздець (І.Франка, Лісна, М.Шашкевича, Небесної Сотні, С.Руднєва), Малий Гвіздець (Господарська, Л.Українки, М.Остапчук, Молодіжна, Нова, Польова), Старий Гвіздець (В.Стефаника, Григорчука, Зелена, І.Марусяк, І.Франка, Кіцанюків, Л.Українки, Лісна, М.Грушевського, Молодіжна, Незалежності, Нова, Січових Стрільців, Т.Шевченка, Шкільна, Шпарика)</v>
      </c>
      <c r="F25" s="72" t="str" cm="1">
        <f t="array" ref="F25">IFERROR(INDEX('[1]Всі приєднання'!$S$4:$S$1226,MATCH(1,('[1]Всі приєднання'!$D$4:$D$1226=B25)*('[1]Всі приєднання'!$G$4:$G$1226=C25),0)),"")</f>
        <v>Населення, водозабір</v>
      </c>
      <c r="G25" s="86" cm="1">
        <f t="array" ref="G25">IFERROR(INDEX('[1]Всі приєднання'!$P$4:$P$1226,MATCH(1,('[1]Всі приєднання'!$D$4:$D$1226=B25)*('[1]Всі приєднання'!$G$4:$G$1226=C25),0)),"")</f>
        <v>506</v>
      </c>
    </row>
    <row r="26" spans="1:7" ht="216.75" thickBot="1" x14ac:dyDescent="0.3">
      <c r="A26" s="93" t="s">
        <v>151</v>
      </c>
      <c r="B26" s="83" t="s">
        <v>210</v>
      </c>
      <c r="C26" s="83" t="s">
        <v>215</v>
      </c>
      <c r="D26" s="83">
        <v>305</v>
      </c>
      <c r="E26" s="72" t="str" cm="1">
        <f t="array" ref="E26">IFERROR(INDEX('[1]Всі приєднання'!$R$4:$R$1226,MATCH(1,('[1]Всі приєднання'!$D$4:$D$1226=B26)*('[1]Всі приєднання'!$G$4:$G$1226=C26),0)),"")</f>
        <v>Гвіздець (Гвіздецька, І.Мазепи, І.Франка, Квіткова, Козацька, Л.Українки, М.Грушевського, Небесної Сотні, Незалежності, П.Дорошенка, П.Сагайдачного, Привокзальна, Пстрака, Ринок, С.Руднєва, Садова, Січових Стрільців, Т.Шевченка, Торгова, Трильовського, Українська), Кулачківці (Гвіздецька, Залізнична, Колійова, Л.Українки), Малий Гвіздець (В.Стуса, В.Сухомлинського, Долішня, Зелена, І.Франка, М.Грушевського, М.Остапчук, Садова, Т.Шевченка, Шкільна, Щорса, Ярослава Палійчука), Остапківці (І.Франка, Молодіжна)</v>
      </c>
      <c r="F26" s="72" t="str" cm="1">
        <f t="array" ref="F26">IFERROR(INDEX('[1]Всі приєднання'!$S$4:$S$1226,MATCH(1,('[1]Всі приєднання'!$D$4:$D$1226=B26)*('[1]Всі приєднання'!$G$4:$G$1226=C26),0)),"")</f>
        <v>Населення, водозабір</v>
      </c>
      <c r="G26" s="86" cm="1">
        <f t="array" ref="G26">IFERROR(INDEX('[1]Всі приєднання'!$P$4:$P$1226,MATCH(1,('[1]Всі приєднання'!$D$4:$D$1226=B26)*('[1]Всі приєднання'!$G$4:$G$1226=C26),0)),"")</f>
        <v>965</v>
      </c>
    </row>
    <row r="27" spans="1:7" ht="36.75" thickBot="1" x14ac:dyDescent="0.3">
      <c r="A27" s="93" t="s">
        <v>109</v>
      </c>
      <c r="B27" s="83" t="s">
        <v>11</v>
      </c>
      <c r="C27" s="83" t="s">
        <v>12</v>
      </c>
      <c r="D27" s="84">
        <v>150</v>
      </c>
      <c r="E27" s="72" t="str" cm="1">
        <f t="array" ref="E27">IFERROR(INDEX('[1]Всі приєднання'!$R$4:$R$1226,MATCH(1,('[1]Всі приєднання'!$D$4:$D$1226=B27)*('[1]Всі приєднання'!$G$4:$G$1226=C27),0)),"")</f>
        <v/>
      </c>
      <c r="F27" s="72" t="str" cm="1">
        <f t="array" ref="F27">IFERROR(INDEX('[1]Всі приєднання'!$S$4:$S$1226,MATCH(1,('[1]Всі приєднання'!$D$4:$D$1226=B27)*('[1]Всі приєднання'!$G$4:$G$1226=C27),0)),"")</f>
        <v/>
      </c>
      <c r="G27" s="86" t="str" cm="1">
        <f t="array" ref="G27">IFERROR(INDEX('[1]Всі приєднання'!$P$4:$P$1226,MATCH(1,('[1]Всі приєднання'!$D$4:$D$1226=B27)*('[1]Всі приєднання'!$G$4:$G$1226=C27),0)),"")</f>
        <v/>
      </c>
    </row>
    <row r="28" spans="1:7" ht="18.75" thickBot="1" x14ac:dyDescent="0.3">
      <c r="A28" s="91" t="s">
        <v>112</v>
      </c>
      <c r="B28" s="51" t="s">
        <v>14</v>
      </c>
      <c r="C28" s="51" t="s">
        <v>12</v>
      </c>
      <c r="D28" s="89">
        <v>70</v>
      </c>
      <c r="E28" s="10" t="str" cm="1">
        <f t="array" ref="E28">IFERROR(INDEX('[1]Всі приєднання'!$R$4:$R$1226,MATCH(1,('[1]Всі приєднання'!$D$4:$D$1226=B28)*('[1]Всі приєднання'!$G$4:$G$1226=C28),0)),"")</f>
        <v/>
      </c>
      <c r="F28" s="10" t="str" cm="1">
        <f t="array" ref="F28">IFERROR(INDEX('[1]Всі приєднання'!$S$4:$S$1226,MATCH(1,('[1]Всі приєднання'!$D$4:$D$1226=B28)*('[1]Всі приєднання'!$G$4:$G$1226=C28),0)),"")</f>
        <v/>
      </c>
      <c r="G28" s="90" t="str" cm="1">
        <f t="array" ref="G28">IFERROR(INDEX('[1]Всі приєднання'!$P$4:$P$1226,MATCH(1,('[1]Всі приєднання'!$D$4:$D$1226=B28)*('[1]Всі приєднання'!$G$4:$G$1226=C28),0)),"")</f>
        <v/>
      </c>
    </row>
    <row r="29" spans="1:7" x14ac:dyDescent="0.25">
      <c r="A29" s="91" t="s">
        <v>174</v>
      </c>
      <c r="B29" s="51"/>
      <c r="C29" s="51"/>
      <c r="D29" s="51">
        <f>SUBTOTAL(109,Таблиця10[P,вимк])</f>
        <v>6400</v>
      </c>
      <c r="E29" s="10"/>
      <c r="F29" s="10"/>
      <c r="G29" s="90">
        <f>SUBTOTAL(109,Таблиця10[К-ть споживачів])</f>
        <v>16947</v>
      </c>
    </row>
  </sheetData>
  <pageMargins left="0.31496062992125984" right="0.11811023622047245" top="0.15748031496062992" bottom="0.15748031496062992" header="0.31496062992125984" footer="0.31496062992125984"/>
  <pageSetup paperSize="9" scale="55"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26"/>
  <sheetViews>
    <sheetView topLeftCell="C22" zoomScale="85" zoomScaleNormal="85" workbookViewId="0">
      <selection activeCell="G38" sqref="G38"/>
    </sheetView>
  </sheetViews>
  <sheetFormatPr defaultRowHeight="18" x14ac:dyDescent="0.25"/>
  <cols>
    <col min="1" max="1" width="33.140625" style="7" hidden="1" customWidth="1"/>
    <col min="2" max="2" width="24.7109375" style="7" hidden="1" customWidth="1"/>
    <col min="3" max="3" width="31" style="3" bestFit="1" customWidth="1"/>
    <col min="4" max="4" width="33.140625" style="2" bestFit="1" customWidth="1"/>
    <col min="5" max="5" width="28.28515625" style="6" customWidth="1"/>
    <col min="6" max="6" width="12.28515625" style="6" customWidth="1"/>
    <col min="7" max="7" width="86.28515625" style="6" bestFit="1" customWidth="1"/>
    <col min="8" max="8" width="28.7109375" style="6" customWidth="1"/>
    <col min="9" max="9" width="25" style="6" customWidth="1"/>
    <col min="10" max="16384" width="9.140625" style="6"/>
  </cols>
  <sheetData>
    <row r="1" spans="1:9" s="1" customFormat="1" x14ac:dyDescent="0.25">
      <c r="A1" s="5"/>
      <c r="B1" s="5"/>
      <c r="D1" s="11"/>
      <c r="E1" s="11"/>
      <c r="F1" s="11" t="s">
        <v>0</v>
      </c>
    </row>
    <row r="2" spans="1:9" x14ac:dyDescent="0.25">
      <c r="D2" s="12"/>
      <c r="E2" s="12"/>
      <c r="F2" s="12" t="s">
        <v>2</v>
      </c>
    </row>
    <row r="3" spans="1:9" s="14" customFormat="1" x14ac:dyDescent="0.25">
      <c r="A3" s="7"/>
      <c r="B3" s="7"/>
      <c r="C3" s="3"/>
      <c r="D3" s="12"/>
      <c r="E3" s="12"/>
      <c r="F3" s="13" t="s">
        <v>237</v>
      </c>
    </row>
    <row r="4" spans="1:9" x14ac:dyDescent="0.25">
      <c r="D4" s="13"/>
      <c r="E4" s="13"/>
    </row>
    <row r="5" spans="1:9" ht="35.25" customHeight="1" thickBot="1" x14ac:dyDescent="0.3">
      <c r="C5" s="87" t="s">
        <v>173</v>
      </c>
      <c r="D5" s="33" t="s">
        <v>52</v>
      </c>
      <c r="E5" s="35" t="s">
        <v>6</v>
      </c>
      <c r="F5" s="34" t="s">
        <v>53</v>
      </c>
      <c r="G5" s="35" t="s">
        <v>3</v>
      </c>
      <c r="H5" s="34" t="s">
        <v>1</v>
      </c>
      <c r="I5" s="36" t="s">
        <v>114</v>
      </c>
    </row>
    <row r="6" spans="1:9" ht="324.75" thickBot="1" x14ac:dyDescent="0.3">
      <c r="C6" s="106" t="s">
        <v>221</v>
      </c>
      <c r="D6" s="96" t="s">
        <v>216</v>
      </c>
      <c r="E6" s="96" t="s">
        <v>217</v>
      </c>
      <c r="F6" s="92">
        <v>535</v>
      </c>
      <c r="G6" s="72" t="str" cm="1">
        <f t="array" ref="G6">IFERROR(INDEX('[1]Всі приєднання'!$R$4:$R$1226,MATCH(1,('[1]Всі приєднання'!$D$4:$D$1226=D6)*('[1]Всі приєднання'!$G$4:$G$1226=E6),0)),"")</f>
        <v>Богрівка (Б.Хмельницького, Блискуна, Героїв, І.Франка, Князевича, Красілича, Молодіжна, Осередок, Савиних, Т.Шевченка), Кривець (В.Івасюка, І.Мазепи, Перед школою), Кривець (В.Івасюка, В.Стуса, Л.Українки, Молодіжна, Незалежності, Т.Шевченка), Кричка (Ділянка, І.Франка, Карпатська, Л.Українки, Молодіжна, Новобудови, Плай, Р.Шухевича, Романа Гурика, Руднева, С.Бандери, С.Ковпака, Т.Шевченка, Тиха), Луквиця (Б.Хмельницького, Карпатська, Луніва, Молодіжна, Нова, Паращука, Січових Стрільців, Українська, Центральна, Чертіж), Манява (Берегова, Боги, Вільна, М.Коцюбинського, М.Черемшини, О.Довбуша, Очеретова, Сиглова, Січових Стрільців, Т.Шевченка, Чертіж, Чорногора), Пороги (В.Стефаника, М.Коцюбинського, О.Довбуша, О.Кобилянської, П.Тичини, Січових Стрільців), Раковець (А.Могильницького, В.Стефаника, В.Стуса, І.Франка, Л.Українки, Т.Шевченка), Яблунька (А.Могильницького, А.Шептицького, І.Франка, Л.Українки, М.Грушевського, Молодіжна, Т.Шевченка)</v>
      </c>
      <c r="H6" s="72" t="str" cm="1">
        <f t="array" ref="H6">IFERROR(INDEX('[1]Всі приєднання'!$S$4:$S$1226,MATCH(1,('[1]Всі приєднання'!$D$4:$D$1226=D6)*('[1]Всі приєднання'!$G$4:$G$1226=E6),0)),"")</f>
        <v>Населення</v>
      </c>
      <c r="I6" s="86" cm="1">
        <f t="array" ref="I6">IFERROR(INDEX('[1]Всі приєднання'!$P$4:$P$1226,MATCH(1,('[1]Всі приєднання'!$D$4:$D$1226=D6)*('[1]Всі приєднання'!$G$4:$G$1226=E6),0)),"")</f>
        <v>3062</v>
      </c>
    </row>
    <row r="7" spans="1:9" ht="54.75" thickBot="1" x14ac:dyDescent="0.3">
      <c r="C7" s="106" t="s">
        <v>221</v>
      </c>
      <c r="D7" s="96" t="s">
        <v>216</v>
      </c>
      <c r="E7" s="96" t="s">
        <v>218</v>
      </c>
      <c r="F7" s="92">
        <v>75</v>
      </c>
      <c r="G7" s="72" t="str" cm="1">
        <f t="array" ref="G7">IFERROR(INDEX('[1]Всі приєднання'!$R$4:$R$1226,MATCH(1,('[1]Всі приєднання'!$D$4:$D$1226=D7)*('[1]Всі приєднання'!$G$4:$G$1226=E7),0)),"")</f>
        <v>Гута (Береги, Жбир, Закут, Зарічна, Л.Українки, Лютаків, Полицька, Синьогірська, Т.Шевченка, Чорний), Стара Гута (Зарічна, Полицька, Синьогірська, Т.Шевченка)</v>
      </c>
      <c r="H7" s="72" t="str" cm="1">
        <f t="array" ref="H7">IFERROR(INDEX('[1]Всі приєднання'!$S$4:$S$1226,MATCH(1,('[1]Всі приєднання'!$D$4:$D$1226=D7)*('[1]Всі приєднання'!$G$4:$G$1226=E7),0)),"")</f>
        <v>Населення</v>
      </c>
      <c r="I7" s="86" cm="1">
        <f t="array" ref="I7">IFERROR(INDEX('[1]Всі приєднання'!$P$4:$P$1226,MATCH(1,('[1]Всі приєднання'!$D$4:$D$1226=D7)*('[1]Всі приєднання'!$G$4:$G$1226=E7),0)),"")</f>
        <v>197</v>
      </c>
    </row>
    <row r="8" spans="1:9" ht="90.75" thickBot="1" x14ac:dyDescent="0.3">
      <c r="C8" s="106" t="s">
        <v>221</v>
      </c>
      <c r="D8" s="96" t="s">
        <v>216</v>
      </c>
      <c r="E8" s="96" t="s">
        <v>219</v>
      </c>
      <c r="F8" s="92">
        <v>245</v>
      </c>
      <c r="G8" s="72" t="str" cm="1">
        <f t="array" ref="G8">IFERROR(INDEX('[1]Всі приєднання'!$R$4:$R$1226,MATCH(1,('[1]Всі приєднання'!$D$4:$D$1226=D8)*('[1]Всі приєднання'!$G$4:$G$1226=E8),0)),"")</f>
        <v>Гута (Січових Стрільців), Пороги (Б.Хмельницького, В.Стефаника, В.Стуса, Д.Чибрика, І.Франка, Іллі Квича, Л.Українки, М.Грушевського, Молодіжна, Набережна, С.Бандери, Січових Стрільців, Т.Шевченка), Яблунька (В.Стефаника, О.Довбуша)</v>
      </c>
      <c r="H8" s="72" t="str" cm="1">
        <f t="array" ref="H8">IFERROR(INDEX('[1]Всі приєднання'!$S$4:$S$1226,MATCH(1,('[1]Всі приєднання'!$D$4:$D$1226=D8)*('[1]Всі приєднання'!$G$4:$G$1226=E8),0)),"")</f>
        <v>Населення</v>
      </c>
      <c r="I8" s="86" cm="1">
        <f t="array" ref="I8">IFERROR(INDEX('[1]Всі приєднання'!$P$4:$P$1226,MATCH(1,('[1]Всі приєднання'!$D$4:$D$1226=D8)*('[1]Всі приєднання'!$G$4:$G$1226=E8),0)),"")</f>
        <v>1017</v>
      </c>
    </row>
    <row r="9" spans="1:9" ht="54.75" thickBot="1" x14ac:dyDescent="0.3">
      <c r="C9" s="106" t="s">
        <v>221</v>
      </c>
      <c r="D9" s="96" t="s">
        <v>216</v>
      </c>
      <c r="E9" s="96" t="s">
        <v>220</v>
      </c>
      <c r="F9" s="92">
        <v>105</v>
      </c>
      <c r="G9" s="72" t="str" cm="1">
        <f t="array" ref="G9">IFERROR(INDEX('[1]Всі приєднання'!$R$4:$R$1226,MATCH(1,('[1]Всі приєднання'!$D$4:$D$1226=D9)*('[1]Всі приєднання'!$G$4:$G$1226=E9),0)),"")</f>
        <v>Гута (Зарічна, Карпатська, Л.Українки, Молодіжна, Синьогірська, Сумаринська, Т.Шевченка, Тиха), Пороги (Січових Стрільців), Стара Гута (Зарічна, Сумаринська)</v>
      </c>
      <c r="H9" s="72" t="str" cm="1">
        <f t="array" ref="H9">IFERROR(INDEX('[1]Всі приєднання'!$S$4:$S$1226,MATCH(1,('[1]Всі приєднання'!$D$4:$D$1226=D9)*('[1]Всі приєднання'!$G$4:$G$1226=E9),0)),"")</f>
        <v>Населення</v>
      </c>
      <c r="I9" s="86" cm="1">
        <f t="array" ref="I9">IFERROR(INDEX('[1]Всі приєднання'!$P$4:$P$1226,MATCH(1,('[1]Всі приєднання'!$D$4:$D$1226=D9)*('[1]Всі приєднання'!$G$4:$G$1226=E9),0)),"")</f>
        <v>227</v>
      </c>
    </row>
    <row r="10" spans="1:9" ht="36.75" thickBot="1" x14ac:dyDescent="0.3">
      <c r="C10" s="106" t="s">
        <v>103</v>
      </c>
      <c r="D10" s="96" t="s">
        <v>21</v>
      </c>
      <c r="E10" s="96" t="s">
        <v>222</v>
      </c>
      <c r="F10" s="92">
        <v>80</v>
      </c>
      <c r="G10" s="72" t="str" cm="1">
        <f t="array" ref="G10">IFERROR(INDEX('[1]Всі приєднання'!$R$4:$R$1226,MATCH(1,('[1]Всі приєднання'!$D$4:$D$1226=D10)*('[1]Всі приєднання'!$G$4:$G$1226=E10),0)),"")</f>
        <v>Бурштин (В.Івасюка, Глинище, Є.Коновальця, І.Миколайчука, Лісна, Незалежності, Проектна)</v>
      </c>
      <c r="H10" s="72" t="str" cm="1">
        <f t="array" ref="H10">IFERROR(INDEX('[1]Всі приєднання'!$S$4:$S$1226,MATCH(1,('[1]Всі приєднання'!$D$4:$D$1226=D10)*('[1]Всі приєднання'!$G$4:$G$1226=E10),0)),"")</f>
        <v>Населення</v>
      </c>
      <c r="I10" s="86" cm="1">
        <f t="array" ref="I10">IFERROR(INDEX('[1]Всі приєднання'!$P$4:$P$1226,MATCH(1,('[1]Всі приєднання'!$D$4:$D$1226=D10)*('[1]Всі приєднання'!$G$4:$G$1226=E10),0)),"")</f>
        <v>227</v>
      </c>
    </row>
    <row r="11" spans="1:9" ht="18.75" thickBot="1" x14ac:dyDescent="0.3">
      <c r="C11" s="106" t="s">
        <v>149</v>
      </c>
      <c r="D11" s="96" t="s">
        <v>7</v>
      </c>
      <c r="E11" s="96" t="s">
        <v>8</v>
      </c>
      <c r="F11" s="92">
        <v>100</v>
      </c>
      <c r="G11" s="72" t="str" cm="1">
        <f t="array" ref="G11">IFERROR(INDEX('[1]Всі приєднання'!$R$4:$R$1226,MATCH(1,('[1]Всі приєднання'!$D$4:$D$1226=D11)*('[1]Всі приєднання'!$G$4:$G$1226=E11),0)),"")</f>
        <v/>
      </c>
      <c r="H11" s="72" t="str" cm="1">
        <f t="array" ref="H11">IFERROR(INDEX('[1]Всі приєднання'!$S$4:$S$1226,MATCH(1,('[1]Всі приєднання'!$D$4:$D$1226=D11)*('[1]Всі приєднання'!$G$4:$G$1226=E11),0)),"")</f>
        <v/>
      </c>
      <c r="I11" s="86" t="str" cm="1">
        <f t="array" ref="I11">IFERROR(INDEX('[1]Всі приєднання'!$P$4:$P$1226,MATCH(1,('[1]Всі приєднання'!$D$4:$D$1226=D11)*('[1]Всі приєднання'!$G$4:$G$1226=E11),0)),"")</f>
        <v/>
      </c>
    </row>
    <row r="12" spans="1:9" ht="409.6" thickBot="1" x14ac:dyDescent="0.3">
      <c r="C12" s="106" t="s">
        <v>151</v>
      </c>
      <c r="D12" s="96" t="s">
        <v>223</v>
      </c>
      <c r="E12" s="96" t="s">
        <v>224</v>
      </c>
      <c r="F12" s="96">
        <v>680</v>
      </c>
      <c r="G12" s="72" t="str" cm="1">
        <f t="array" ref="G12">IFERROR(INDEX('[1]Всі приєднання'!$R$4:$R$1226,MATCH(1,('[1]Всі приєднання'!$D$4:$D$1226=D12)*('[1]Всі приєднання'!$G$4:$G$1226=E12),0)),"")</f>
        <v>Воскресинці (А.Міцкевича, Білейчука, Левади, Лугова, Молодіжна, П.Сагайдачного, Проектна, Р.Шухевича, С.Бандери, Чубинського), Коломия (А.Веделя, А.Кос-Анатольського, А.Малишка, А.Міцкевича, Б.Грінченка, В.Барвінського, В.Білозора, В.Дядинюка, В.Івасюка, В.Касіяна, В.Павлусевича, В.Сосюри, В.Чепіля, Вечірня, Вишнева, Вишневий, Воскресінецька, Г.Сковороди, Героїв АТО, Героїв УПА, Гуцульська, Д.Бортнянського, Д.Січинського, Дадинюка, Зарічна, Затишна, Зоряна, І.Бодруга, І.Мазепи, І.Миколайчука, І.Пулюя, І.Рєпіна, К.Стеценка, К.Устияновича, Кардинала Л.Гузара, Козакевича, Колодінського, Королівська, Косівська, Л.Бетховена, Л.Курбаса, Лозова, Лугова, М.Арсенича, М.Бенцаля, М.Вербицького, М.Гоголя, М.Голинського, М.Підгірянки, М.Рильського, М.Старицького, Максима Березовського, Марка Кропивницького, Млинська, Молодіжна, Н.Яремчука, О.Дучимінської, О.Кисілевської, О.Скалозуба, О.Скуби, Одеська, Окружна, Олени Пчілки, П.Ніщинського, П.Тичини, Пирогова, Покутська, Польова, Р.Грегіта, Р.Рубінгера, Р.Ставничого, Р.Фурика, Репіна, Родини Цісиків, С.Воробкевича, С.Гулака-Артемовського, С.Людкевича, Садова, Соборна, Сотника Мороза, Сотні Білого, Сотні Скуби, Сотні Спартана, Староміська, Стрийська, Т.Грушкевича, Т.Сенюка, Чернівецька, Чотового Бурі, Яблунівська)</v>
      </c>
      <c r="H12" s="72" t="str" cm="1">
        <f t="array" ref="H12">IFERROR(INDEX('[1]Всі приєднання'!$S$4:$S$1226,MATCH(1,('[1]Всі приєднання'!$D$4:$D$1226=D12)*('[1]Всі приєднання'!$G$4:$G$1226=E12),0)),"")</f>
        <v>Населення; школи; садки</v>
      </c>
      <c r="I12" s="86" cm="1">
        <f t="array" ref="I12">IFERROR(INDEX('[1]Всі приєднання'!$P$4:$P$1226,MATCH(1,('[1]Всі приєднання'!$D$4:$D$1226=D12)*('[1]Всі приєднання'!$G$4:$G$1226=E12),0)),"")</f>
        <v>2371</v>
      </c>
    </row>
    <row r="13" spans="1:9" ht="234.75" thickBot="1" x14ac:dyDescent="0.3">
      <c r="C13" s="106" t="s">
        <v>151</v>
      </c>
      <c r="D13" s="96" t="s">
        <v>223</v>
      </c>
      <c r="E13" s="96" t="s">
        <v>225</v>
      </c>
      <c r="F13" s="96">
        <v>700</v>
      </c>
      <c r="G13" s="72" t="str" cm="1">
        <f t="array" ref="G13">IFERROR(INDEX('[1]Всі приєднання'!$R$4:$R$1226,MATCH(1,('[1]Всі приєднання'!$D$4:$D$1226=D13)*('[1]Всі приєднання'!$G$4:$G$1226=E13),0)),"")</f>
        <v>Воскресинці (А.Міцкевича, Білейчука, Віталія Кулінича, Загородна, Зелена, І.Франка, Коротка, Л.Гринюка, Л.Українки, Лугова, М.Черемшини, Марка Кропивницького, Молодіжна, П.Сагайдачного, Поліни, Прутська, Родини Побігущих, Січових Стрільців, Степанюка, Т.Шевченка, Шкільна), Коломия (А.Міцкевича, Д.Січинського, Марка Кропивницького), Корнич (В.Івасюка, В.Стуса, Галицька, І.Мазепи, І.Миколайчука, І.Франка, Клапчука, Коломийська, М.Грушевського, Молодіжна, О.Кобилянської, П.Сагайдачного, Чернівецька, Я.Галана), Королівка (А.Міцкевича, Гуцульська, Двірська, Заводська, Зелена, І.Мазепи, Квіткова, Л.Українки, Левада, Малинська, Млинська, Молодіжна, Польова, Спортивна, Т.Шевченка, Шкільна)</v>
      </c>
      <c r="H13" s="72" t="str" cm="1">
        <f t="array" ref="H13">IFERROR(INDEX('[1]Всі приєднання'!$S$4:$S$1226,MATCH(1,('[1]Всі приєднання'!$D$4:$D$1226=D13)*('[1]Всі приєднання'!$G$4:$G$1226=E13),0)),"")</f>
        <v>ТзОВ "Консерваторія"; малі підприємства; населення</v>
      </c>
      <c r="I13" s="86" cm="1">
        <f t="array" ref="I13">IFERROR(INDEX('[1]Всі приєднання'!$P$4:$P$1226,MATCH(1,('[1]Всі приєднання'!$D$4:$D$1226=D13)*('[1]Всі приєднання'!$G$4:$G$1226=E13),0)),"")</f>
        <v>1559</v>
      </c>
    </row>
    <row r="14" spans="1:9" ht="252.75" thickBot="1" x14ac:dyDescent="0.3">
      <c r="C14" s="106" t="s">
        <v>151</v>
      </c>
      <c r="D14" s="96" t="s">
        <v>223</v>
      </c>
      <c r="E14" s="96" t="s">
        <v>226</v>
      </c>
      <c r="F14" s="96">
        <v>520</v>
      </c>
      <c r="G14" s="72" t="str" cm="1">
        <f t="array" ref="G14">IFERROR(INDEX('[1]Всі приєднання'!$R$4:$R$1226,MATCH(1,('[1]Всі приєднання'!$D$4:$D$1226=D14)*('[1]Всі приєднання'!$G$4:$G$1226=E14),0)),"")</f>
        <v>Воскресинці (Діброва, Запруття), Ганнів (Радутів), Грушів (І.Франка, Миру, Польова, Т.Шевченка), Дебеславці (В.Івасюка, В.Стефаника, Гончара, Діброва, І.Миколайчука, І.Франка, Л.Українки, Левада, Липницька, М.Черемшини, Н.Яремчука, О.Довбуша, О.Кобилянської, С.Бандери, Т.Шевченка, Українська, Шкільна), Залуччя (І.Франка, Клубна, Л.Українки, М.Черемшини, Миру, Набережна, О.Довбуша, О.Довженка, Поперечна, Т.Шевченка, Шкільна), Коломия (Колодінського), Корнич, Кропивище (Зелена, І.Франка, Кам'янецька, Л.Українки, Миру, Польова, Прикарпатська, Садова, Січових Стрільців, Т.Шевченка), Липники (Липницька, М.Черемшини), Пилипи (Зелена, І.Франка, Л.Українки, Миру, Прикарпатська, Садова, Січових Стрільців, Т.Шевченка, Українська), Тростянка (Б.Хмельницького, І.Франка, Л.Українки, Миру, Т.Шевченка)</v>
      </c>
      <c r="H14" s="72" t="str" cm="1">
        <f t="array" ref="H14">IFERROR(INDEX('[1]Всі приєднання'!$S$4:$S$1226,MATCH(1,('[1]Всі приєднання'!$D$4:$D$1226=D14)*('[1]Всі приєднання'!$G$4:$G$1226=E14),0)),"")</f>
        <v>Населення; школи; садки, насосна станція, каналізаційні очисні споруди</v>
      </c>
      <c r="I14" s="86" cm="1">
        <f t="array" ref="I14">IFERROR(INDEX('[1]Всі приєднання'!$P$4:$P$1226,MATCH(1,('[1]Всі приєднання'!$D$4:$D$1226=D14)*('[1]Всі приєднання'!$G$4:$G$1226=E14),0)),"")</f>
        <v>1350</v>
      </c>
    </row>
    <row r="15" spans="1:9" ht="72.75" thickBot="1" x14ac:dyDescent="0.3">
      <c r="C15" s="106" t="s">
        <v>151</v>
      </c>
      <c r="D15" s="96" t="s">
        <v>227</v>
      </c>
      <c r="E15" s="96" t="s">
        <v>228</v>
      </c>
      <c r="F15" s="96">
        <v>180</v>
      </c>
      <c r="G15" s="72" t="str" cm="1">
        <f t="array" ref="G15">IFERROR(INDEX('[1]Всі приєднання'!$R$4:$R$1226,MATCH(1,('[1]Всі приєднання'!$D$4:$D$1226=D15)*('[1]Всі приєднання'!$G$4:$G$1226=E15),0)),"")</f>
        <v>Іванівці (Рубанська), Сідлище (Шкільна), Товмачик (Берегова, Білика, І.Франка, Майданська, Мамутова, Молодіжна, Привокзальна, Рунишівська, С.Майданик, Солодка, Шкільна, Шумлянська), Хоросна (Жиліна)</v>
      </c>
      <c r="H15" s="72" t="str" cm="1">
        <f t="array" ref="H15">IFERROR(INDEX('[1]Всі приєднання'!$S$4:$S$1226,MATCH(1,('[1]Всі приєднання'!$D$4:$D$1226=D15)*('[1]Всі приєднання'!$G$4:$G$1226=E15),0)),"")</f>
        <v>Населення</v>
      </c>
      <c r="I15" s="86" cm="1">
        <f t="array" ref="I15">IFERROR(INDEX('[1]Всі приєднання'!$P$4:$P$1226,MATCH(1,('[1]Всі приєднання'!$D$4:$D$1226=D15)*('[1]Всі приєднання'!$G$4:$G$1226=E15),0)),"")</f>
        <v>608</v>
      </c>
    </row>
    <row r="16" spans="1:9" ht="72.75" thickBot="1" x14ac:dyDescent="0.3">
      <c r="C16" s="106" t="s">
        <v>151</v>
      </c>
      <c r="D16" s="96" t="s">
        <v>227</v>
      </c>
      <c r="E16" s="96" t="s">
        <v>229</v>
      </c>
      <c r="F16" s="96">
        <v>90</v>
      </c>
      <c r="G16" s="72" t="str" cm="1">
        <f t="array" ref="G16">IFERROR(INDEX('[1]Всі приєднання'!$R$4:$R$1226,MATCH(1,('[1]Всі приєднання'!$D$4:$D$1226=D16)*('[1]Всі приєднання'!$G$4:$G$1226=E16),0)),"")</f>
        <v>Кіданч (Т.Шевченка), Княждвір (Б.Хмельницького, Болехівська, В.Чорновола, Гірська, І.Мазепи, І.Франка, Л.Українки, М.Черемшини, Миколи Леонтовича, Січових Стрільців, Т.Шевченка, Тисова, Шиблянецька), Мишин (Л.Українки)</v>
      </c>
      <c r="H16" s="72" t="str" cm="1">
        <f t="array" ref="H16">IFERROR(INDEX('[1]Всі приєднання'!$S$4:$S$1226,MATCH(1,('[1]Всі приєднання'!$D$4:$D$1226=D16)*('[1]Всі приєднання'!$G$4:$G$1226=E16),0)),"")</f>
        <v>Малі підприємства, населення, водозабір</v>
      </c>
      <c r="I16" s="86" cm="1">
        <f t="array" ref="I16">IFERROR(INDEX('[1]Всі приєднання'!$P$4:$P$1226,MATCH(1,('[1]Всі приєднання'!$D$4:$D$1226=D16)*('[1]Всі приєднання'!$G$4:$G$1226=E16),0)),"")</f>
        <v>581</v>
      </c>
    </row>
    <row r="17" spans="3:9" ht="36.75" thickBot="1" x14ac:dyDescent="0.3">
      <c r="C17" s="106" t="s">
        <v>151</v>
      </c>
      <c r="D17" s="96" t="s">
        <v>227</v>
      </c>
      <c r="E17" s="96" t="s">
        <v>34</v>
      </c>
      <c r="F17" s="96">
        <v>30</v>
      </c>
      <c r="G17" s="72" t="str" cm="1">
        <f t="array" ref="G17">IFERROR(INDEX('[1]Всі приєднання'!$R$4:$R$1226,MATCH(1,('[1]Всі приєднання'!$D$4:$D$1226=D17)*('[1]Всі приєднання'!$G$4:$G$1226=E17),0)),"")</f>
        <v>Раківчик (Кути, С.Височана, Садова), Товмачик (Лугова, Привокзальна, Рунишівська), Шепарівці (Озерна, Т.Шевченка)</v>
      </c>
      <c r="H17" s="72" t="str" cm="1">
        <f t="array" ref="H17">IFERROR(INDEX('[1]Всі приєднання'!$S$4:$S$1226,MATCH(1,('[1]Всі приєднання'!$D$4:$D$1226=D17)*('[1]Всі приєднання'!$G$4:$G$1226=E17),0)),"")</f>
        <v>Населення</v>
      </c>
      <c r="I17" s="86" cm="1">
        <f t="array" ref="I17">IFERROR(INDEX('[1]Всі приєднання'!$P$4:$P$1226,MATCH(1,('[1]Всі приєднання'!$D$4:$D$1226=D17)*('[1]Всі приєднання'!$G$4:$G$1226=E17),0)),"")</f>
        <v>145</v>
      </c>
    </row>
    <row r="18" spans="3:9" ht="108.75" thickBot="1" x14ac:dyDescent="0.3">
      <c r="C18" s="106" t="s">
        <v>151</v>
      </c>
      <c r="D18" s="96" t="s">
        <v>35</v>
      </c>
      <c r="E18" s="96" t="s">
        <v>230</v>
      </c>
      <c r="F18" s="96">
        <v>10</v>
      </c>
      <c r="G18" s="72" t="str" cm="1">
        <f t="array" ref="G18">IFERROR(INDEX('[1]Всі приєднання'!$R$4:$R$1226,MATCH(1,('[1]Всі приєднання'!$D$4:$D$1226=D18)*('[1]Всі приєднання'!$G$4:$G$1226=E18),0)),"")</f>
        <v>Коломия (Бориславська, Військових хірургів, Галицька, Є.Гребінки, І.Огієнка, І.Паторжинського, І.Рубчака, Й.Стадника, Карпатська, Кийданецька, Козацька, Мирона Забарила, Набережна, О.Довбуша, П.Григоренка, Пароха Балицького, С.Галечко, Сосенка, СТ О.Довбуша, Т.Мельничука, Уманська, Ф.Горбаша, Червона Калина), Печеніжин (Р.Шухевича)</v>
      </c>
      <c r="H18" s="72" t="str" cm="1">
        <f t="array" ref="H18">IFERROR(INDEX('[1]Всі приєднання'!$S$4:$S$1226,MATCH(1,('[1]Всі приєднання'!$D$4:$D$1226=D18)*('[1]Всі приєднання'!$G$4:$G$1226=E18),0)),"")</f>
        <v>Населення, хлібокомбінат, Епіцентр</v>
      </c>
      <c r="I18" s="86" cm="1">
        <f t="array" ref="I18">IFERROR(INDEX('[1]Всі приєднання'!$P$4:$P$1226,MATCH(1,('[1]Всі приєднання'!$D$4:$D$1226=D18)*('[1]Всі приєднання'!$G$4:$G$1226=E18),0)),"")</f>
        <v>0</v>
      </c>
    </row>
    <row r="19" spans="3:9" ht="252.75" thickBot="1" x14ac:dyDescent="0.3">
      <c r="C19" s="106" t="s">
        <v>151</v>
      </c>
      <c r="D19" s="96" t="s">
        <v>35</v>
      </c>
      <c r="E19" s="96" t="s">
        <v>231</v>
      </c>
      <c r="F19" s="96">
        <v>460</v>
      </c>
      <c r="G19" s="72" t="str" cm="1">
        <f t="array" ref="G19">IFERROR(INDEX('[1]Всі приєднання'!$R$4:$R$1226,MATCH(1,('[1]Всі приєднання'!$D$4:$D$1226=D19)*('[1]Всі приєднання'!$G$4:$G$1226=E19),0)),"")</f>
        <v>Коломия (А.Міцкевича, А.Шептицького, Академіка В.Гнатюка, Аркаса, В.Симчича, В.Чорновола, Валова, Василя Нагірного, Вербова, Весняна, Відродження, Віталія Носкевича, Вічевий майдан, Г.Ількевича, Гетьманська, Замкова, І.Вагилевича, І.Гонти, І.Горбачевського, І.Мухи, І.Озаркевича, І.Франка, І.Храпливого, Й.Кобринського, Йосифа Сліпого, К.Блонського, Кринична, Л.Данкевича, М.Верещинського, М.Грушевського, М.Залізняка, М.Лєрмонтова, М.Старицького, Млинська, О.Бахматюка, О.Гончара, О.Довбуша, О.Дучимінської, О.Русина, Пекарська, Подільська, Подружжя Біберовичів, Родини Кузьми, Роксолани, С.Височана, Сонячна, Старий Ринок, Старогончарна, Староміська, Степана Тарабалки, Стрийська, Т.Шевченка, Театральна, Тиха, У.Кармелюка, Ю.Федьковича, Я.Барнича, Ясна)</v>
      </c>
      <c r="H19" s="72" t="str" cm="1">
        <f t="array" ref="H19">IFERROR(INDEX('[1]Всі приєднання'!$S$4:$S$1226,MATCH(1,('[1]Всі приєднання'!$D$4:$D$1226=D19)*('[1]Всі приєднання'!$G$4:$G$1226=E19),0)),"")</f>
        <v>Населення</v>
      </c>
      <c r="I19" s="86" cm="1">
        <f t="array" ref="I19">IFERROR(INDEX('[1]Всі приєднання'!$P$4:$P$1226,MATCH(1,('[1]Всі приєднання'!$D$4:$D$1226=D19)*('[1]Всі приєднання'!$G$4:$G$1226=E19),0)),"")</f>
        <v>1746</v>
      </c>
    </row>
    <row r="20" spans="3:9" ht="126.75" thickBot="1" x14ac:dyDescent="0.3">
      <c r="C20" s="106" t="s">
        <v>151</v>
      </c>
      <c r="D20" s="96" t="s">
        <v>232</v>
      </c>
      <c r="E20" s="96" t="s">
        <v>233</v>
      </c>
      <c r="F20" s="96">
        <v>700</v>
      </c>
      <c r="G20" s="72" t="str" cm="1">
        <f t="array" ref="G20">IFERROR(INDEX('[1]Всі приєднання'!$R$4:$R$1226,MATCH(1,('[1]Всі приєднання'!$D$4:$D$1226=D20)*('[1]Всі приєднання'!$G$4:$G$1226=E20),0)),"")</f>
        <v>Коломия (Б.Хмельницького, І.Мазепи), Коломия (А.Сахарова, А.Чайковського, В.Івасюка, В.Стефаника, Гірняка, І.Богуна, І.Крип'якевича, І.Мазепи, І.Миколайчука, Йосипа Гірняка, Київська, Л.Бачинського, Л.Мартовича, Лозова, М.Заньковецької, М.Садовського, М.Харкевича, М.Черемшини, Н.Яремчука, Олександра Олеся, Родини Крушельницьких, С.Бандери, Садова, Сніжна, Ю.Шкрумеляка)</v>
      </c>
      <c r="H20" s="72" t="str" cm="1">
        <f t="array" ref="H20">IFERROR(INDEX('[1]Всі приєднання'!$S$4:$S$1226,MATCH(1,('[1]Всі приєднання'!$D$4:$D$1226=D20)*('[1]Всі приєднання'!$G$4:$G$1226=E20),0)),"")</f>
        <v>Населення, Квант 2</v>
      </c>
      <c r="I20" s="86" cm="1">
        <f t="array" ref="I20">IFERROR(INDEX('[1]Всі приєднання'!$P$4:$P$1226,MATCH(1,('[1]Всі приєднання'!$D$4:$D$1226=D20)*('[1]Всі приєднання'!$G$4:$G$1226=E20),0)),"")</f>
        <v>2170</v>
      </c>
    </row>
    <row r="21" spans="3:9" ht="90.75" thickBot="1" x14ac:dyDescent="0.3">
      <c r="C21" s="106" t="s">
        <v>151</v>
      </c>
      <c r="D21" s="96" t="s">
        <v>232</v>
      </c>
      <c r="E21" s="96" t="s">
        <v>234</v>
      </c>
      <c r="F21" s="96">
        <v>590</v>
      </c>
      <c r="G21" s="72" t="str" cm="1">
        <f t="array" ref="G21">IFERROR(INDEX('[1]Всі приєднання'!$R$4:$R$1226,MATCH(1,('[1]Всі приєднання'!$D$4:$D$1226=D21)*('[1]Всі приєднання'!$G$4:$G$1226=E21),0)),"")</f>
        <v>Коломия (В.Чорновола, Валова, Вічевий майдан, І.Франка, Й.Кобринського, К.Трильовського, Короля Данила, Л.Українки, М.Драгоманова, М.Лисенка, Паркова, Р.Шипайла, Р.Шухевича, С.Гординського, С.Петлюри, Січових Стрільців, Степана Тарабалки, Театральна, Украінки Лесі)</v>
      </c>
      <c r="H21" s="72" t="str" cm="1">
        <f t="array" ref="H21">IFERROR(INDEX('[1]Всі приєднання'!$S$4:$S$1226,MATCH(1,('[1]Всі приєднання'!$D$4:$D$1226=D21)*('[1]Всі приєднання'!$G$4:$G$1226=E21),0)),"")</f>
        <v>Населення, малі підприємства</v>
      </c>
      <c r="I21" s="86" cm="1">
        <f t="array" ref="I21">IFERROR(INDEX('[1]Всі приєднання'!$P$4:$P$1226,MATCH(1,('[1]Всі приєднання'!$D$4:$D$1226=D21)*('[1]Всі приєднання'!$G$4:$G$1226=E21),0)),"")</f>
        <v>1773</v>
      </c>
    </row>
    <row r="22" spans="3:9" ht="90.75" thickBot="1" x14ac:dyDescent="0.3">
      <c r="C22" s="106" t="s">
        <v>151</v>
      </c>
      <c r="D22" s="96" t="s">
        <v>232</v>
      </c>
      <c r="E22" s="96" t="s">
        <v>235</v>
      </c>
      <c r="F22" s="96">
        <v>600</v>
      </c>
      <c r="G22" s="72" t="str" cm="1">
        <f t="array" ref="G22">IFERROR(INDEX('[1]Всі приєднання'!$R$4:$R$1226,MATCH(1,('[1]Всі приєднання'!$D$4:$D$1226=D22)*('[1]Всі приєднання'!$G$4:$G$1226=E22),0)),"")</f>
        <v>Коломия (А.Чайковського, В.Блавацького, Валова, Є.Коновальця, І.Мазепи, К.Трильовського, Л.Українки, М.Слободівни, Н.Нижаківського, Нижанківського, О.Кобилянської, Паркова, Р.Шухевича, Родини Крушельницьких, С.Бандери, Украінки Лесі, Цегельняна)</v>
      </c>
      <c r="H22" s="72" t="str" cm="1">
        <f t="array" ref="H22">IFERROR(INDEX('[1]Всі приєднання'!$S$4:$S$1226,MATCH(1,('[1]Всі приєднання'!$D$4:$D$1226=D22)*('[1]Всі приєднання'!$G$4:$G$1226=E22),0)),"")</f>
        <v>Населення, малі підприємства, Укртелеком</v>
      </c>
      <c r="I22" s="86" cm="1">
        <f t="array" ref="I22">IFERROR(INDEX('[1]Всі приєднання'!$P$4:$P$1226,MATCH(1,('[1]Всі приєднання'!$D$4:$D$1226=D22)*('[1]Всі приєднання'!$G$4:$G$1226=E22),0)),"")</f>
        <v>1614</v>
      </c>
    </row>
    <row r="23" spans="3:9" ht="36.75" thickBot="1" x14ac:dyDescent="0.3">
      <c r="C23" s="106" t="s">
        <v>151</v>
      </c>
      <c r="D23" s="96" t="s">
        <v>232</v>
      </c>
      <c r="E23" s="96" t="s">
        <v>236</v>
      </c>
      <c r="F23" s="96">
        <v>380</v>
      </c>
      <c r="G23" s="72" t="str" cm="1">
        <f t="array" ref="G23">IFERROR(INDEX('[1]Всі приєднання'!$R$4:$R$1226,MATCH(1,('[1]Всі приєднання'!$D$4:$D$1226=D23)*('[1]Всі приєднання'!$G$4:$G$1226=E23),0)),"")</f>
        <v>Коломия (А.Сахарова, А.Чайковського, Б.Хмельницького, М.Лисенка, С.Бандери, С.Палія, Січових Стрільців)</v>
      </c>
      <c r="H23" s="72" t="str" cm="1">
        <f t="array" ref="H23">IFERROR(INDEX('[1]Всі приєднання'!$S$4:$S$1226,MATCH(1,('[1]Всі приєднання'!$D$4:$D$1226=D23)*('[1]Всі приєднання'!$G$4:$G$1226=E23),0)),"")</f>
        <v>Населення</v>
      </c>
      <c r="I23" s="86" cm="1">
        <f t="array" ref="I23">IFERROR(INDEX('[1]Всі приєднання'!$P$4:$P$1226,MATCH(1,('[1]Всі приєднання'!$D$4:$D$1226=D23)*('[1]Всі приєднання'!$G$4:$G$1226=E23),0)),"")</f>
        <v>2402</v>
      </c>
    </row>
    <row r="24" spans="3:9" ht="18.75" thickBot="1" x14ac:dyDescent="0.3">
      <c r="C24" s="106" t="s">
        <v>109</v>
      </c>
      <c r="D24" s="96" t="s">
        <v>11</v>
      </c>
      <c r="E24" s="96" t="s">
        <v>12</v>
      </c>
      <c r="F24" s="92">
        <v>260</v>
      </c>
      <c r="G24" s="72" t="str" cm="1">
        <f t="array" ref="G24">IFERROR(INDEX('[1]Всі приєднання'!$R$4:$R$1226,MATCH(1,('[1]Всі приєднання'!$D$4:$D$1226=D24)*('[1]Всі приєднання'!$G$4:$G$1226=E24),0)),"")</f>
        <v/>
      </c>
      <c r="H24" s="72" t="str" cm="1">
        <f t="array" ref="H24">IFERROR(INDEX('[1]Всі приєднання'!$S$4:$S$1226,MATCH(1,('[1]Всі приєднання'!$D$4:$D$1226=D24)*('[1]Всі приєднання'!$G$4:$G$1226=E24),0)),"")</f>
        <v/>
      </c>
      <c r="I24" s="86" t="str" cm="1">
        <f t="array" ref="I24">IFERROR(INDEX('[1]Всі приєднання'!$P$4:$P$1226,MATCH(1,('[1]Всі приєднання'!$D$4:$D$1226=D24)*('[1]Всі приєднання'!$G$4:$G$1226=E24),0)),"")</f>
        <v/>
      </c>
    </row>
    <row r="25" spans="3:9" ht="18.75" thickBot="1" x14ac:dyDescent="0.3">
      <c r="C25" s="107" t="s">
        <v>112</v>
      </c>
      <c r="D25" s="48" t="s">
        <v>14</v>
      </c>
      <c r="E25" s="48" t="s">
        <v>12</v>
      </c>
      <c r="F25" s="46">
        <v>65</v>
      </c>
      <c r="G25" s="10" t="str" cm="1">
        <f t="array" ref="G25">IFERROR(INDEX('[1]Всі приєднання'!$R$4:$R$1226,MATCH(1,('[1]Всі приєднання'!$D$4:$D$1226=D25)*('[1]Всі приєднання'!$G$4:$G$1226=E25),0)),"")</f>
        <v/>
      </c>
      <c r="H25" s="10" t="str" cm="1">
        <f t="array" ref="H25">IFERROR(INDEX('[1]Всі приєднання'!$S$4:$S$1226,MATCH(1,('[1]Всі приєднання'!$D$4:$D$1226=D25)*('[1]Всі приєднання'!$G$4:$G$1226=E25),0)),"")</f>
        <v/>
      </c>
      <c r="I25" s="90" t="str" cm="1">
        <f t="array" ref="I25">IFERROR(INDEX('[1]Всі приєднання'!$P$4:$P$1226,MATCH(1,('[1]Всі приєднання'!$D$4:$D$1226=D25)*('[1]Всі приєднання'!$G$4:$G$1226=E25),0)),"")</f>
        <v/>
      </c>
    </row>
    <row r="26" spans="3:9" x14ac:dyDescent="0.25">
      <c r="C26" s="47" t="s">
        <v>174</v>
      </c>
      <c r="D26" s="48"/>
      <c r="E26" s="48"/>
      <c r="F26" s="48">
        <f>SUBTOTAL(109,Таблиця11[P,вимк])</f>
        <v>6405</v>
      </c>
      <c r="G26" s="10"/>
      <c r="H26" s="10"/>
      <c r="I26" s="90">
        <f>SUBTOTAL(109,Таблиця11[К-ть споживачів])</f>
        <v>21049</v>
      </c>
    </row>
  </sheetData>
  <pageMargins left="0.31496062992125984" right="0.11811023622047245" top="0.15748031496062992" bottom="0.15748031496062992" header="0.31496062992125984" footer="0.31496062992125984"/>
  <pageSetup paperSize="9" scale="53"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735"/>
  <sheetViews>
    <sheetView topLeftCell="C28" zoomScale="85" zoomScaleNormal="85" workbookViewId="0">
      <selection activeCell="L50" sqref="L50"/>
    </sheetView>
  </sheetViews>
  <sheetFormatPr defaultRowHeight="18" x14ac:dyDescent="0.25"/>
  <cols>
    <col min="1" max="1" width="33.140625" style="7" hidden="1" customWidth="1"/>
    <col min="2" max="2" width="24.28515625" style="7" hidden="1" customWidth="1"/>
    <col min="3" max="3" width="31" style="3" bestFit="1" customWidth="1"/>
    <col min="4" max="4" width="33.140625" style="2" bestFit="1" customWidth="1"/>
    <col min="5" max="5" width="28.28515625" style="6" customWidth="1"/>
    <col min="6" max="6" width="12.28515625" style="6" customWidth="1"/>
    <col min="7" max="7" width="61.5703125" style="6" bestFit="1" customWidth="1"/>
    <col min="8" max="8" width="28.7109375" style="6" customWidth="1"/>
    <col min="9" max="9" width="25" style="6" customWidth="1"/>
    <col min="10" max="16384" width="9.140625" style="6"/>
  </cols>
  <sheetData>
    <row r="1" spans="1:9" s="1" customFormat="1" x14ac:dyDescent="0.25">
      <c r="A1" s="5"/>
      <c r="B1" s="5"/>
      <c r="D1" s="11"/>
      <c r="F1" s="11" t="s">
        <v>0</v>
      </c>
    </row>
    <row r="2" spans="1:9" x14ac:dyDescent="0.25">
      <c r="D2" s="12"/>
      <c r="F2" s="12" t="s">
        <v>2</v>
      </c>
    </row>
    <row r="3" spans="1:9" x14ac:dyDescent="0.25">
      <c r="D3" s="13"/>
      <c r="F3" s="13" t="s">
        <v>263</v>
      </c>
    </row>
    <row r="4" spans="1:9" ht="15.75" customHeight="1" x14ac:dyDescent="0.25"/>
    <row r="5" spans="1:9" ht="32.25" customHeight="1" thickBot="1" x14ac:dyDescent="0.3">
      <c r="C5" s="99" t="s">
        <v>173</v>
      </c>
      <c r="D5" s="100" t="s">
        <v>52</v>
      </c>
      <c r="E5" s="101" t="s">
        <v>6</v>
      </c>
      <c r="F5" s="102" t="s">
        <v>53</v>
      </c>
      <c r="G5" s="102" t="s">
        <v>3</v>
      </c>
      <c r="H5" s="102" t="s">
        <v>1</v>
      </c>
      <c r="I5" s="103" t="s">
        <v>114</v>
      </c>
    </row>
    <row r="6" spans="1:9" ht="180.75" thickBot="1" x14ac:dyDescent="0.3">
      <c r="C6" s="98" t="s">
        <v>221</v>
      </c>
      <c r="D6" s="96" t="s">
        <v>45</v>
      </c>
      <c r="E6" s="23" t="s">
        <v>239</v>
      </c>
      <c r="F6" s="15">
        <v>320</v>
      </c>
      <c r="G6" s="72" t="str" cm="1">
        <f t="array" ref="G6">IFERROR(INDEX('[1]Всі приєднання'!$R$4:$R$1226,MATCH(1,('[1]Всі приєднання'!$D$4:$D$1226=D6)*('[1]Всі приєднання'!$G$4:$G$1226=E6),0)),"")</f>
        <v>Дзвиняч (І.Франка, Раківчик), Космач (Біля Романовича, В.Чорновола, Верховинська, Жовтнева, І.Франка, Л.Українки, Лугова, М.Грушевського, Молодіжна, Набережна, О.Довбуша, Петрушевича, Т.Шевченка, Тиха, 1 травня, 60-річчя УПА), Раковець (Молодіжна), Росільна (І.Франка, Л.Українки, Лісова, М.Грушевського, Молодіжна, Набережна, Руднева, Т.Шевченка, 16 липня), Солотвин (О.Довбуша, Польова)</v>
      </c>
      <c r="H6" s="72" t="str" cm="1">
        <f t="array" ref="H6">IFERROR(INDEX('[1]Всі приєднання'!$S$4:$S$1226,MATCH(1,('[1]Всі приєднання'!$D$4:$D$1226=D6)*('[1]Всі приєднання'!$G$4:$G$1226=E6),0)),"")</f>
        <v>Населення, водозабір</v>
      </c>
      <c r="I6" s="86" cm="1">
        <f t="array" ref="I6">IFERROR(INDEX('[1]Всі приєднання'!$P$4:$P$1226,MATCH(1,('[1]Всі приєднання'!$D$4:$D$1226=D6)*('[1]Всі приєднання'!$G$4:$G$1226=E6),0)),"")</f>
        <v>1618</v>
      </c>
    </row>
    <row r="7" spans="1:9" ht="54.75" thickBot="1" x14ac:dyDescent="0.3">
      <c r="C7" s="98" t="s">
        <v>221</v>
      </c>
      <c r="D7" s="97" t="s">
        <v>45</v>
      </c>
      <c r="E7" s="23" t="s">
        <v>240</v>
      </c>
      <c r="F7" s="15">
        <v>115</v>
      </c>
      <c r="G7" s="72" t="str" cm="1">
        <f t="array" ref="G7">IFERROR(INDEX('[1]Всі приєднання'!$R$4:$R$1226,MATCH(1,('[1]Всі приєднання'!$D$4:$D$1226=D7)*('[1]Всі приєднання'!$G$4:$G$1226=E7),0)),"")</f>
        <v>Дзвиняч (В.Стуса, Гладиша, І.Франка, Л.Українки, М.Черемшини, Марка Боєслава, Миру, Паркова, Спортивна, Степаняка)</v>
      </c>
      <c r="H7" s="72" t="str" cm="1">
        <f t="array" ref="H7">IFERROR(INDEX('[1]Всі приєднання'!$S$4:$S$1226,MATCH(1,('[1]Всі приєднання'!$D$4:$D$1226=D7)*('[1]Всі приєднання'!$G$4:$G$1226=E7),0)),"")</f>
        <v>Населення</v>
      </c>
      <c r="I7" s="86" cm="1">
        <f t="array" ref="I7">IFERROR(INDEX('[1]Всі приєднання'!$P$4:$P$1226,MATCH(1,('[1]Всі приєднання'!$D$4:$D$1226=D7)*('[1]Всі приєднання'!$G$4:$G$1226=E7),0)),"")</f>
        <v>272</v>
      </c>
    </row>
    <row r="8" spans="1:9" ht="18.75" thickBot="1" x14ac:dyDescent="0.3">
      <c r="C8" s="98" t="s">
        <v>149</v>
      </c>
      <c r="D8" s="23" t="s">
        <v>7</v>
      </c>
      <c r="E8" s="23" t="s">
        <v>8</v>
      </c>
      <c r="F8" s="15">
        <v>75</v>
      </c>
      <c r="G8" s="72" t="str" cm="1">
        <f t="array" ref="G8">IFERROR(INDEX('[1]Всі приєднання'!$R$4:$R$1226,MATCH(1,('[1]Всі приєднання'!$D$4:$D$1226=D8)*('[1]Всі приєднання'!$G$4:$G$1226=E8),0)),"")</f>
        <v/>
      </c>
      <c r="H8" s="72" t="str" cm="1">
        <f t="array" ref="H8">IFERROR(INDEX('[1]Всі приєднання'!$S$4:$S$1226,MATCH(1,('[1]Всі приєднання'!$D$4:$D$1226=D8)*('[1]Всі приєднання'!$G$4:$G$1226=E8),0)),"")</f>
        <v/>
      </c>
      <c r="I8" s="86" t="str" cm="1">
        <f t="array" ref="I8">IFERROR(INDEX('[1]Всі приєднання'!$P$4:$P$1226,MATCH(1,('[1]Всі приєднання'!$D$4:$D$1226=D8)*('[1]Всі приєднання'!$G$4:$G$1226=E8),0)),"")</f>
        <v/>
      </c>
    </row>
    <row r="9" spans="1:9" ht="180.75" thickBot="1" x14ac:dyDescent="0.3">
      <c r="C9" s="98" t="s">
        <v>105</v>
      </c>
      <c r="D9" s="23" t="s">
        <v>241</v>
      </c>
      <c r="E9" s="23" t="s">
        <v>242</v>
      </c>
      <c r="F9" s="15">
        <v>195</v>
      </c>
      <c r="G9" s="72" t="str" cm="1">
        <f t="array" ref="G9">IFERROR(INDEX('[1]Всі приєднання'!$R$4:$R$1226,MATCH(1,('[1]Всі приєднання'!$D$4:$D$1226=D9)*('[1]Всі приєднання'!$G$4:$G$1226=E9),0)),"")</f>
        <v>Акрешори (Акриширська, Буковина, Гнилиця, Гори, Городи, Грунь, Карперник, Косів, Лазок, Морданівка, Олізлово, Підгай, Центр), Космач (В.Чорновола, Ведмежий, Гаршиця, І.Франка, Медвежий, Мел, Погір, Рунок, Рушір, Рушірська, С.Дикунового, Т.Шевченка, Царина, Центр), Текуча (Акрин, БАЛОБАН, Баня, Гнилиця, Мартишів, Підакрин, Підгай, Полянка, Сухий потік, Френчели, Центр, Центральна)</v>
      </c>
      <c r="H9" s="72" t="str" cm="1">
        <f t="array" ref="H9">IFERROR(INDEX('[1]Всі приєднання'!$S$4:$S$1226,MATCH(1,('[1]Всі приєднання'!$D$4:$D$1226=D9)*('[1]Всі приєднання'!$G$4:$G$1226=E9),0)),"")</f>
        <v>Населення</v>
      </c>
      <c r="I9" s="86" cm="1">
        <f t="array" ref="I9">IFERROR(INDEX('[1]Всі приєднання'!$P$4:$P$1226,MATCH(1,('[1]Всі приєднання'!$D$4:$D$1226=D9)*('[1]Всі приєднання'!$G$4:$G$1226=E9),0)),"")</f>
        <v>1199</v>
      </c>
    </row>
    <row r="10" spans="1:9" ht="234.75" thickBot="1" x14ac:dyDescent="0.3">
      <c r="C10" s="98" t="s">
        <v>105</v>
      </c>
      <c r="D10" s="108" t="s">
        <v>241</v>
      </c>
      <c r="E10" s="23" t="s">
        <v>243</v>
      </c>
      <c r="F10" s="15">
        <v>520</v>
      </c>
      <c r="G10" s="72" t="str" cm="1">
        <f t="array" ref="G10">IFERROR(INDEX('[1]Всі приєднання'!$R$4:$R$1226,MATCH(1,('[1]Всі приєднання'!$D$4:$D$1226=D10)*('[1]Всі приєднання'!$G$4:$G$1226=E10),0)),"")</f>
        <v>Космач (Багна, Бані, Буди, Буківська, Буковець, В.Чорновола, Варвадин, Ведмежа, Ведмежий, Віпчинка, Гавина, Горішнє, Грунь, Діл, Дощяний, Завоєли, Завояли, Запогариця, Згарєнка, Зуса, І.Франка, Ісаєва, Клифа, Лішів, М.Боб'яка, Медвежий, Мел, Незалежності, Никоришиного, О.Довбуша, Патріарха В.Романюка, Патріарха Володимера, Перелуки, Підбуковець, Підділ, Плаюц, Плаюци, Погір, Почоса, Прокіреци, Рунок, С.Бандери, С.Ковпака, С.Петлюри, Ставник, Ставницька, Т.Шевченка, Ф.Колесси, Царина, Центр, Черешенька, Штуца)</v>
      </c>
      <c r="H10" s="72" t="str" cm="1">
        <f t="array" ref="H10">IFERROR(INDEX('[1]Всі приєднання'!$S$4:$S$1226,MATCH(1,('[1]Всі приєднання'!$D$4:$D$1226=D10)*('[1]Всі приєднання'!$G$4:$G$1226=E10),0)),"")</f>
        <v>Населення</v>
      </c>
      <c r="I10" s="86" cm="1">
        <f t="array" ref="I10">IFERROR(INDEX('[1]Всі приєднання'!$P$4:$P$1226,MATCH(1,('[1]Всі приєднання'!$D$4:$D$1226=D10)*('[1]Всі приєднання'!$G$4:$G$1226=E10),0)),"")</f>
        <v>1974</v>
      </c>
    </row>
    <row r="11" spans="1:9" ht="216.75" thickBot="1" x14ac:dyDescent="0.3">
      <c r="C11" s="98" t="s">
        <v>105</v>
      </c>
      <c r="D11" s="108" t="s">
        <v>241</v>
      </c>
      <c r="E11" s="23" t="s">
        <v>244</v>
      </c>
      <c r="F11" s="15">
        <v>10</v>
      </c>
      <c r="G11" s="72" t="str" cm="1">
        <f t="array" ref="G11">IFERROR(INDEX('[1]Всі приєднання'!$R$4:$R$1226,MATCH(1,('[1]Всі приєднання'!$D$4:$D$1226=D11)*('[1]Всі приєднання'!$G$4:$G$1226=E11),0)),"")</f>
        <v>Брустурів (Брусний, Вишний, Вишний 2, Вишній 1, Грунь, Долина, Заверх, Кичера, Луг, Мацило, Підбрусний, Ровенька, Село, Середний, Царина, Центр), Космач (Облаз), Прокурава (Горіще, Рівня, Село), Річка (Брусний, Підбуківець-2, Погар, Середній), Шепіт (Безвінний, Буковець, Буков'яли, Вижнє поле, Грунь, Кичира, Кородистий, Костеївський потік, Лисничка, Палагнюки, Пантириш, Підкородистий, Підпантериж, Підпантериш, Підріжжя, Рунок, Скрипки, Центр, Черешенька, Шепіт)</v>
      </c>
      <c r="H11" s="72" t="str" cm="1">
        <f t="array" ref="H11">IFERROR(INDEX('[1]Всі приєднання'!$S$4:$S$1226,MATCH(1,('[1]Всі приєднання'!$D$4:$D$1226=D11)*('[1]Всі приєднання'!$G$4:$G$1226=E11),0)),"")</f>
        <v>Населення</v>
      </c>
      <c r="I11" s="86" cm="1">
        <f t="array" ref="I11">IFERROR(INDEX('[1]Всі приєднання'!$P$4:$P$1226,MATCH(1,('[1]Всі приєднання'!$D$4:$D$1226=D11)*('[1]Всі приєднання'!$G$4:$G$1226=E11),0)),"")</f>
        <v>1425</v>
      </c>
    </row>
    <row r="12" spans="1:9" ht="409.6" thickBot="1" x14ac:dyDescent="0.3">
      <c r="C12" s="98" t="s">
        <v>105</v>
      </c>
      <c r="D12" s="108" t="s">
        <v>241</v>
      </c>
      <c r="E12" s="23" t="s">
        <v>245</v>
      </c>
      <c r="F12" s="15">
        <v>535</v>
      </c>
      <c r="G12" s="72" t="str" cm="1">
        <f t="array" ref="G12">IFERROR(INDEX('[1]Всі приєднання'!$R$4:$R$1226,MATCH(1,('[1]Всі приєднання'!$D$4:$D$1226=D12)*('[1]Всі приєднання'!$G$4:$G$1226=E12),0)),"")</f>
        <v>Брустурів (Мацило), Космач (В.Чорновола, Грунь, Діл, І.Франка, О.Довбуша, Облаз, Рушірська, Сиглін, Т.Шевченка, Царина, Центр), Прокурава (Барани, Бардівка, Беріг, Біля Мосту, Боднарево, Віпчина, Гига, Горіще, Грекулів, Григівська, Грунь, Заріччя, Калинівка, Кут, Кутівка, Лаз, Мочера, Подерей, Посіч, Потік, Прогорти, Прочерть, Рівня, Рушів, Село, Центр), Шешори (Б.Хмельницького, Брусняк, В.Стефаника, В.Чорновола, Велике Заріччя, Возова, Воїнів УПА, Вуглерка, Г.Василащук, Г.Сковороди, Глигул, Грабівка, Демки, Демне, Демня, Демя, Є.Коновальця, Заворітська, Заворіття, І.Богуна, І.Мазепи, І.Франка, Кордон, Л.Українки, Лугова, М.Грушевського, М.Заріччя, Межиброди, Межибродська, Мочерки, О.Вишні, О.Довбуша, Осередок, П.Сагайдачного, П.Скоропадського, Першотравнева, Петричака, Піонерська, Р.Шухевича, Радул, Рогожинського, С.Бандери, Самбір, Т.Шевченка, Тиха, Царина, Центр, Якобівка, Якобівська)</v>
      </c>
      <c r="H12" s="72" t="str" cm="1">
        <f t="array" ref="H12">IFERROR(INDEX('[1]Всі приєднання'!$S$4:$S$1226,MATCH(1,('[1]Всі приєднання'!$D$4:$D$1226=D12)*('[1]Всі приєднання'!$G$4:$G$1226=E12),0)),"")</f>
        <v>Населення</v>
      </c>
      <c r="I12" s="86" cm="1">
        <f t="array" ref="I12">IFERROR(INDEX('[1]Всі приєднання'!$P$4:$P$1226,MATCH(1,('[1]Всі приєднання'!$D$4:$D$1226=D12)*('[1]Всі приєднання'!$G$4:$G$1226=E12),0)),"")</f>
        <v>1698</v>
      </c>
    </row>
    <row r="13" spans="1:9" ht="342.75" thickBot="1" x14ac:dyDescent="0.3">
      <c r="C13" s="98" t="s">
        <v>105</v>
      </c>
      <c r="D13" s="23" t="s">
        <v>16</v>
      </c>
      <c r="E13" s="23" t="s">
        <v>246</v>
      </c>
      <c r="F13" s="15">
        <v>615</v>
      </c>
      <c r="G13" s="72" t="str" cm="1">
        <f t="array" ref="G13">IFERROR(INDEX('[1]Всі приєднання'!$R$4:$R$1226,MATCH(1,('[1]Всі приєднання'!$D$4:$D$1226=D13)*('[1]Всі приєднання'!$G$4:$G$1226=E13),0)),"")</f>
        <v>Косів (Дружби), Кути (Довга, І.Франка, Косівська, О.Довбуша), Смодна (Баланюків, Вапнярська, Дружби, Забереж, Косівська, Набережна, Незалежності, Нова, Павлика, Перемоги, Спортивна, Центральна, Шкільна), Старі Кути (Банська, В.Стуса, Глібківська, Довга, І.Мічуріна, І.Сірка, І.Франка, Каменець, Кардашівка, Косівська, Л.Українки, Лазорики, Лазориківська, М.Коцюбинського, О.Довбуша, Остапівська, Пентівка, Пеньківка, Перемоги, Потокова, Савчукова, Садова, Садовий, Т.Шевченка, Цикалівка, Шкільна), Черганівка (Б.Хмельницького, Багна, Багнова, Баланівська, Волівця, Волійця, Головна, І.Франка, Кобаківська, Косівська, Л.Українки, М.Грушевського, Молодіжна, О.Довбуша, Пеньківка, Святого Миколая, Т.Шевченка, Толока, Центральна, Церковна, Шкільна, Ю.Гагаріна)</v>
      </c>
      <c r="H13" s="72" t="str" cm="1">
        <f t="array" ref="H13">IFERROR(INDEX('[1]Всі приєднання'!$S$4:$S$1226,MATCH(1,('[1]Всі приєднання'!$D$4:$D$1226=D13)*('[1]Всі приєднання'!$G$4:$G$1226=E13),0)),"")</f>
        <v>Населення, ФОП Ярич</v>
      </c>
      <c r="I13" s="86" cm="1">
        <f t="array" ref="I13">IFERROR(INDEX('[1]Всі приєднання'!$P$4:$P$1226,MATCH(1,('[1]Всі приєднання'!$D$4:$D$1226=D13)*('[1]Всі приєднання'!$G$4:$G$1226=E13),0)),"")</f>
        <v>2187</v>
      </c>
    </row>
    <row r="14" spans="1:9" ht="18.75" thickBot="1" x14ac:dyDescent="0.3">
      <c r="C14" s="98" t="s">
        <v>105</v>
      </c>
      <c r="D14" s="108" t="s">
        <v>16</v>
      </c>
      <c r="E14" s="23" t="s">
        <v>247</v>
      </c>
      <c r="F14" s="15">
        <v>5</v>
      </c>
      <c r="G14" s="72" t="str" cm="1">
        <f t="array" ref="G14">IFERROR(INDEX('[1]Всі приєднання'!$R$4:$R$1226,MATCH(1,('[1]Всі приєднання'!$D$4:$D$1226=D14)*('[1]Всі приєднання'!$G$4:$G$1226=E14),0)),"")</f>
        <v>Черганівка (Косівська)</v>
      </c>
      <c r="H14" s="72" t="str" cm="1">
        <f t="array" ref="H14">IFERROR(INDEX('[1]Всі приєднання'!$S$4:$S$1226,MATCH(1,('[1]Всі приєднання'!$D$4:$D$1226=D14)*('[1]Всі приєднання'!$G$4:$G$1226=E14),0)),"")</f>
        <v>Пилорами</v>
      </c>
      <c r="I14" s="86" cm="1">
        <f t="array" ref="I14">IFERROR(INDEX('[1]Всі приєднання'!$P$4:$P$1226,MATCH(1,('[1]Всі приєднання'!$D$4:$D$1226=D14)*('[1]Всі приєднання'!$G$4:$G$1226=E14),0)),"")</f>
        <v>1</v>
      </c>
    </row>
    <row r="15" spans="1:9" ht="360.75" thickBot="1" x14ac:dyDescent="0.3">
      <c r="C15" s="98" t="s">
        <v>105</v>
      </c>
      <c r="D15" s="23" t="s">
        <v>17</v>
      </c>
      <c r="E15" s="23" t="s">
        <v>248</v>
      </c>
      <c r="F15" s="15">
        <v>730</v>
      </c>
      <c r="G15" s="72" t="str" cm="1">
        <f t="array" ref="G15">IFERROR(INDEX('[1]Всі приєднання'!$R$4:$R$1226,MATCH(1,('[1]Всі приєднання'!$D$4:$D$1226=D15)*('[1]Всі приєднання'!$G$4:$G$1226=E15),0)),"")</f>
        <v>Великий Рожин (Галечі, Глинін, Дубівська, Дучин, Запогар, І.Франка, Кубеївка, Л.Українки, Лушки, Малі улоги, Михасі, Н.Яремчук, Н.Яремчука, Незалежності, Нижній Рабинець, Нижній Середній, Облаз, Присліп, Рабинець, С.Бандери, Село, Т.Шевченка, Царина, Штоли), Малий Рожин (Гавин, Гаджин, Гонтарка, Горб, Горби, Грунь, Гучки, Кичира, Лужок, Микитчено, Мікичини, Пітрів Грунь, Присліп, Село, Тармочко, Тарночка, Толоки, Хрунево, ЦАРИНА, Центр, Чокини), Розтоки (Влоги, Вугри, Глиняний, Губки, Закамінь, Запогар, Лопули, Луги, Манівлоги, Опари, Підпасіки, Підстінки, Погар, Погарці, Рабинець, Село, Царина, Центр, Ями), Тюдів (Долина, Зелена, І.Франка, Л.Українки, М.Черемшини, Млиновиця, Н.Яремчука, Незалежності, О.Кобилянської, опора, Підгора, Сокільська, Т.Шевченка, Царина, Центр, Шкільна, Яким'юка)</v>
      </c>
      <c r="H15" s="72" t="str" cm="1">
        <f t="array" ref="H15">IFERROR(INDEX('[1]Всі приєднання'!$S$4:$S$1226,MATCH(1,('[1]Всі приєднання'!$D$4:$D$1226=D15)*('[1]Всі приєднання'!$G$4:$G$1226=E15),0)),"")</f>
        <v>Населення</v>
      </c>
      <c r="I15" s="86" cm="1">
        <f t="array" ref="I15">IFERROR(INDEX('[1]Всі приєднання'!$P$4:$P$1226,MATCH(1,('[1]Всі приєднання'!$D$4:$D$1226=D15)*('[1]Всі приєднання'!$G$4:$G$1226=E15),0)),"")</f>
        <v>2407</v>
      </c>
    </row>
    <row r="16" spans="1:9" ht="180.75" thickBot="1" x14ac:dyDescent="0.3">
      <c r="C16" s="98" t="s">
        <v>106</v>
      </c>
      <c r="D16" s="23" t="s">
        <v>249</v>
      </c>
      <c r="E16" s="23" t="s">
        <v>250</v>
      </c>
      <c r="F16" s="15">
        <v>160</v>
      </c>
      <c r="G16" s="72" t="str" cm="1">
        <f t="array" ref="G16">IFERROR(INDEX('[1]Всі приєднання'!$R$4:$R$1226,MATCH(1,('[1]Всі приєднання'!$D$4:$D$1226=D16)*('[1]Всі приєднання'!$G$4:$G$1226=E16),0)),"")</f>
        <v>Загвіздя (В.Стефаника, Г.Сковороди, Липова-Осада, Липовий, Промислова, Ю.Гагаріна, Ювілейна, 1 Травня), Підлісся (Б.Лепкого, Б.Хмельницького, В.Івасюка, В.Стуса, Весняна, Вишнева, Гайдамаків, Забудівельна, І.Мазепи, Калинова, Кути, Липи, Липова, М.Грушевського, М.Черемшини, Миру, Молодіжна, Набережна, Надрічна, Незалежності, С.Бандери, Садова, Т.Шевченка, Яблунева)</v>
      </c>
      <c r="H16" s="72" t="str" cm="1">
        <f t="array" ref="H16">IFERROR(INDEX('[1]Всі приєднання'!$S$4:$S$1226,MATCH(1,('[1]Всі приєднання'!$D$4:$D$1226=D16)*('[1]Всі приєднання'!$G$4:$G$1226=E16),0)),"")</f>
        <v>Населення</v>
      </c>
      <c r="I16" s="86" cm="1">
        <f t="array" ref="I16">IFERROR(INDEX('[1]Всі приєднання'!$P$4:$P$1226,MATCH(1,('[1]Всі приєднання'!$D$4:$D$1226=D16)*('[1]Всі приєднання'!$G$4:$G$1226=E16),0)),"")</f>
        <v>465</v>
      </c>
    </row>
    <row r="17" spans="3:9" ht="36.75" thickBot="1" x14ac:dyDescent="0.3">
      <c r="C17" s="98" t="s">
        <v>106</v>
      </c>
      <c r="D17" s="108" t="s">
        <v>249</v>
      </c>
      <c r="E17" s="23" t="s">
        <v>251</v>
      </c>
      <c r="F17" s="15">
        <v>5</v>
      </c>
      <c r="G17" s="72" t="str" cm="1">
        <f t="array" ref="G17">IFERROR(INDEX('[1]Всі приєднання'!$R$4:$R$1226,MATCH(1,('[1]Всі приєднання'!$D$4:$D$1226=D17)*('[1]Всі приєднання'!$G$4:$G$1226=E17),0)),"")</f>
        <v>Загвіздя, Загвіздя (Берегова, Г.Сковороди, Л.Українки, Рінь)</v>
      </c>
      <c r="H17" s="72" t="str" cm="1">
        <f t="array" ref="H17">IFERROR(INDEX('[1]Всі приєднання'!$S$4:$S$1226,MATCH(1,('[1]Всі приєднання'!$D$4:$D$1226=D17)*('[1]Всі приєднання'!$G$4:$G$1226=E17),0)),"")</f>
        <v>Населення, пилорама</v>
      </c>
      <c r="I17" s="86" cm="1">
        <f t="array" ref="I17">IFERROR(INDEX('[1]Всі приєднання'!$P$4:$P$1226,MATCH(1,('[1]Всі приєднання'!$D$4:$D$1226=D17)*('[1]Всі приєднання'!$G$4:$G$1226=E17),0)),"")</f>
        <v>61</v>
      </c>
    </row>
    <row r="18" spans="3:9" ht="18.75" thickBot="1" x14ac:dyDescent="0.3">
      <c r="C18" s="98" t="s">
        <v>106</v>
      </c>
      <c r="D18" s="23" t="s">
        <v>36</v>
      </c>
      <c r="E18" s="23" t="s">
        <v>252</v>
      </c>
      <c r="F18" s="15">
        <v>150</v>
      </c>
      <c r="G18" s="72" t="str" cm="1">
        <f t="array" ref="G18">IFERROR(INDEX('[1]Всі приєднання'!$R$4:$R$1226,MATCH(1,('[1]Всі приєднання'!$D$4:$D$1226=D18)*('[1]Всі приєднання'!$G$4:$G$1226=E18),0)),"")</f>
        <v/>
      </c>
      <c r="H18" s="72" t="str" cm="1">
        <f t="array" ref="H18">IFERROR(INDEX('[1]Всі приєднання'!$S$4:$S$1226,MATCH(1,('[1]Всі приєднання'!$D$4:$D$1226=D18)*('[1]Всі приєднання'!$G$4:$G$1226=E18),0)),"")</f>
        <v/>
      </c>
      <c r="I18" s="86" t="str" cm="1">
        <f t="array" ref="I18">IFERROR(INDEX('[1]Всі приєднання'!$P$4:$P$1226,MATCH(1,('[1]Всі приєднання'!$D$4:$D$1226=D18)*('[1]Всі приєднання'!$G$4:$G$1226=E18),0)),"")</f>
        <v/>
      </c>
    </row>
    <row r="19" spans="3:9" ht="18.75" thickBot="1" x14ac:dyDescent="0.3">
      <c r="C19" s="98" t="s">
        <v>106</v>
      </c>
      <c r="D19" s="23" t="s">
        <v>22</v>
      </c>
      <c r="E19" s="23" t="s">
        <v>253</v>
      </c>
      <c r="F19" s="15">
        <v>890</v>
      </c>
      <c r="G19" s="72" t="str" cm="1">
        <f t="array" ref="G19">IFERROR(INDEX('[1]Всі приєднання'!$R$4:$R$1226,MATCH(1,('[1]Всі приєднання'!$D$4:$D$1226=D19)*('[1]Всі приєднання'!$G$4:$G$1226=E19),0)),"")</f>
        <v/>
      </c>
      <c r="H19" s="72" t="str" cm="1">
        <f t="array" ref="H19">IFERROR(INDEX('[1]Всі приєднання'!$S$4:$S$1226,MATCH(1,('[1]Всі приєднання'!$D$4:$D$1226=D19)*('[1]Всі приєднання'!$G$4:$G$1226=E19),0)),"")</f>
        <v/>
      </c>
      <c r="I19" s="86" t="str" cm="1">
        <f t="array" ref="I19">IFERROR(INDEX('[1]Всі приєднання'!$P$4:$P$1226,MATCH(1,('[1]Всі приєднання'!$D$4:$D$1226=D19)*('[1]Всі приєднання'!$G$4:$G$1226=E19),0)),"")</f>
        <v/>
      </c>
    </row>
    <row r="20" spans="3:9" ht="54.75" thickBot="1" x14ac:dyDescent="0.3">
      <c r="C20" s="98" t="s">
        <v>106</v>
      </c>
      <c r="D20" s="108" t="s">
        <v>22</v>
      </c>
      <c r="E20" s="23" t="s">
        <v>254</v>
      </c>
      <c r="F20" s="15">
        <v>30</v>
      </c>
      <c r="G20" s="72" t="str" cm="1">
        <f t="array" ref="G20">IFERROR(INDEX('[1]Всі приєднання'!$R$4:$R$1226,MATCH(1,('[1]Всі приєднання'!$D$4:$D$1226=D20)*('[1]Всі приєднання'!$G$4:$G$1226=E20),0)),"")</f>
        <v>Івано-Франківськ (І.Мазепи), Крихівці (Крихівецька, Набережна ім. В.Стефаника, Об'ізна, 22 Січня)</v>
      </c>
      <c r="H20" s="72" t="str" cm="1">
        <f t="array" ref="H20">IFERROR(INDEX('[1]Всі приєднання'!$S$4:$S$1226,MATCH(1,('[1]Всі приєднання'!$D$4:$D$1226=D20)*('[1]Всі приєднання'!$G$4:$G$1226=E20),0)),"")</f>
        <v>Малі підприємства</v>
      </c>
      <c r="I20" s="86" cm="1">
        <f t="array" ref="I20">IFERROR(INDEX('[1]Всі приєднання'!$P$4:$P$1226,MATCH(1,('[1]Всі приєднання'!$D$4:$D$1226=D20)*('[1]Всі приєднання'!$G$4:$G$1226=E20),0)),"")</f>
        <v>12</v>
      </c>
    </row>
    <row r="21" spans="3:9" ht="18.75" thickBot="1" x14ac:dyDescent="0.3">
      <c r="C21" s="98" t="s">
        <v>106</v>
      </c>
      <c r="D21" s="108" t="s">
        <v>22</v>
      </c>
      <c r="E21" s="23" t="s">
        <v>255</v>
      </c>
      <c r="F21" s="15">
        <v>800</v>
      </c>
      <c r="G21" s="72" t="str" cm="1">
        <f t="array" ref="G21">IFERROR(INDEX('[1]Всі приєднання'!$R$4:$R$1226,MATCH(1,('[1]Всі приєднання'!$D$4:$D$1226=D21)*('[1]Всі приєднання'!$G$4:$G$1226=E21),0)),"")</f>
        <v/>
      </c>
      <c r="H21" s="72" t="str" cm="1">
        <f t="array" ref="H21">IFERROR(INDEX('[1]Всі приєднання'!$S$4:$S$1226,MATCH(1,('[1]Всі приєднання'!$D$4:$D$1226=D21)*('[1]Всі приєднання'!$G$4:$G$1226=E21),0)),"")</f>
        <v/>
      </c>
      <c r="I21" s="86" t="str" cm="1">
        <f t="array" ref="I21">IFERROR(INDEX('[1]Всі приєднання'!$P$4:$P$1226,MATCH(1,('[1]Всі приєднання'!$D$4:$D$1226=D21)*('[1]Всі приєднання'!$G$4:$G$1226=E21),0)),"")</f>
        <v/>
      </c>
    </row>
    <row r="22" spans="3:9" ht="324.75" thickBot="1" x14ac:dyDescent="0.3">
      <c r="C22" s="98" t="s">
        <v>106</v>
      </c>
      <c r="D22" s="23" t="s">
        <v>256</v>
      </c>
      <c r="E22" s="23" t="s">
        <v>257</v>
      </c>
      <c r="F22" s="15">
        <v>315</v>
      </c>
      <c r="G22" s="72" t="str" cm="1">
        <f t="array" ref="G22">IFERROR(INDEX('[1]Всі приєднання'!$R$4:$R$1226,MATCH(1,('[1]Всі приєднання'!$D$4:$D$1226=D22)*('[1]Всі приєднання'!$G$4:$G$1226=E22),0)),"")</f>
        <v>Красилівка (А.Макаренка, Зелена, І.Франка, Л.Українки, Нова, Проектна), Марківці (Колгоспна), Нові Кривотули (Галицька, І.Франка, Л.Українки, М.Грушевського, Миру, Молодіжна, Ніни Довженко, Нова, О.Довженка, Січових Стрільців, Т.Шевченка), Одаї (Нова, Пачкова, С.Ковпака, Слобідська, Т.Шевченка, Центральна), Старі Кривотули (А.Макаренка, Б.Хмельницького, В.Івасюка, Галицька, І.Франка, Карпатська, Каштанів, Красилівська, Л.Українки, Левада, Левади, Лісова, М.Грушевського, Молодіжна, Надії, Незалежності, Нова, Острова, П.Майстра, Пархоменка, Проектна, С.Бандери, Селищі, Січових стрільців, Спортивна, Т.Шевченка), Терновиця (Зелена, І.Франка, Колгоспна, Миру, Польова, Руська, Т.Шевченка, Центральна)</v>
      </c>
      <c r="H22" s="72" t="str" cm="1">
        <f t="array" ref="H22">IFERROR(INDEX('[1]Всі приєднання'!$S$4:$S$1226,MATCH(1,('[1]Всі приєднання'!$D$4:$D$1226=D22)*('[1]Всі приєднання'!$G$4:$G$1226=E22),0)),"")</f>
        <v>Населення, малі підприємства</v>
      </c>
      <c r="I22" s="86" cm="1">
        <f t="array" ref="I22">IFERROR(INDEX('[1]Всі приєднання'!$P$4:$P$1226,MATCH(1,('[1]Всі приєднання'!$D$4:$D$1226=D22)*('[1]Всі приєднання'!$G$4:$G$1226=E22),0)),"")</f>
        <v>1572</v>
      </c>
    </row>
    <row r="23" spans="3:9" ht="54.75" thickBot="1" x14ac:dyDescent="0.3">
      <c r="C23" s="98" t="s">
        <v>106</v>
      </c>
      <c r="D23" s="108" t="s">
        <v>256</v>
      </c>
      <c r="E23" s="23" t="s">
        <v>258</v>
      </c>
      <c r="F23" s="15">
        <v>175</v>
      </c>
      <c r="G23" s="72" t="str" cm="1">
        <f t="array" ref="G23">IFERROR(INDEX('[1]Всі приєднання'!$R$4:$R$1226,MATCH(1,('[1]Всі приєднання'!$D$4:$D$1226=D23)*('[1]Всі приєднання'!$G$4:$G$1226=E23),0)),"")</f>
        <v>Братківці, Марківці (Беляєва, Біляєва, В.Чорновола, І.Франка, Кархута, Ліски, Лугова, Нивки, Т.Шевченка, Центральна, Шкільна)</v>
      </c>
      <c r="H23" s="72" t="str" cm="1">
        <f t="array" ref="H23">IFERROR(INDEX('[1]Всі приєднання'!$S$4:$S$1226,MATCH(1,('[1]Всі приєднання'!$D$4:$D$1226=D23)*('[1]Всі приєднання'!$G$4:$G$1226=E23),0)),"")</f>
        <v>Населення, малі підприємства</v>
      </c>
      <c r="I23" s="86" cm="1">
        <f t="array" ref="I23">IFERROR(INDEX('[1]Всі приєднання'!$P$4:$P$1226,MATCH(1,('[1]Всі приєднання'!$D$4:$D$1226=D23)*('[1]Всі приєднання'!$G$4:$G$1226=E23),0)),"")</f>
        <v>401</v>
      </c>
    </row>
    <row r="24" spans="3:9" ht="144.75" thickBot="1" x14ac:dyDescent="0.3">
      <c r="C24" s="98" t="s">
        <v>106</v>
      </c>
      <c r="D24" s="108" t="s">
        <v>256</v>
      </c>
      <c r="E24" s="23" t="s">
        <v>259</v>
      </c>
      <c r="F24" s="15">
        <v>170</v>
      </c>
      <c r="G24" s="72" t="str" cm="1">
        <f t="array" ref="G24">IFERROR(INDEX('[1]Всі приєднання'!$R$4:$R$1226,MATCH(1,('[1]Всі приєднання'!$D$4:$D$1226=D24)*('[1]Всі приєднання'!$G$4:$G$1226=E24),0)),"")</f>
        <v>Слобідка (Б.Хмельницького, В.Стефаника, В.Чорновола, Вербівка, І.Мазепи, І.Франка, Л.Українки, М.Грушевського, Молодіжна, Незалежності, Нова, Т.Шевченка), Чорнолізці (В.Чорновола, Дільнича, Драбівка, Залип'я, І.Франка, Кірова, Л.Українки, Левада, М.Грушевського, Незалежності, Т.Шевченка, Центральна, Чорнолізька)</v>
      </c>
      <c r="H24" s="72" t="str" cm="1">
        <f t="array" ref="H24">IFERROR(INDEX('[1]Всі приєднання'!$S$4:$S$1226,MATCH(1,('[1]Всі приєднання'!$D$4:$D$1226=D24)*('[1]Всі приєднання'!$G$4:$G$1226=E24),0)),"")</f>
        <v>Населення, малі підприємства</v>
      </c>
      <c r="I24" s="86" cm="1">
        <f t="array" ref="I24">IFERROR(INDEX('[1]Всі приєднання'!$P$4:$P$1226,MATCH(1,('[1]Всі приєднання'!$D$4:$D$1226=D24)*('[1]Всі приєднання'!$G$4:$G$1226=E24),0)),"")</f>
        <v>747</v>
      </c>
    </row>
    <row r="25" spans="3:9" ht="198.75" thickBot="1" x14ac:dyDescent="0.3">
      <c r="C25" s="98" t="s">
        <v>106</v>
      </c>
      <c r="D25" s="23" t="s">
        <v>260</v>
      </c>
      <c r="E25" s="23" t="s">
        <v>261</v>
      </c>
      <c r="F25" s="15">
        <v>165</v>
      </c>
      <c r="G25" s="72" t="str" cm="1">
        <f t="array" ref="G25">IFERROR(INDEX('[1]Всі приєднання'!$R$4:$R$1226,MATCH(1,('[1]Всі приєднання'!$D$4:$D$1226=D25)*('[1]Всі приєднання'!$G$4:$G$1226=E25),0)),"")</f>
        <v>Микитинці, Підпечери (В.Стуса, В.Чорновола, Герегова Долина, Героїв Крут, Гончара, Затишна, І.Богуна, І.Виговського, І.Мазепи, І.Сірка, Калинова, Калиновий, Карпатська, М.Грушевського, М.Лисенка, Миру, Молодіжна, Наукова, П.Дорошенка, Польова, Р.Шухевича, Роксолани, Ставкова, Старицького, Т.Шевченка, Юності, Я.Мудрого), Тисмениця (Галицька, За цвинтарем, Липова, Об'їздна, По Об'їздній до ЛЕС), Угорники</v>
      </c>
      <c r="H25" s="72" t="str" cm="1">
        <f t="array" ref="H25">IFERROR(INDEX('[1]Всі приєднання'!$S$4:$S$1226,MATCH(1,('[1]Всі приєднання'!$D$4:$D$1226=D25)*('[1]Всі приєднання'!$G$4:$G$1226=E25),0)),"")</f>
        <v>Населення, ресторан</v>
      </c>
      <c r="I25" s="86" cm="1">
        <f t="array" ref="I25">IFERROR(INDEX('[1]Всі приєднання'!$P$4:$P$1226,MATCH(1,('[1]Всі приєднання'!$D$4:$D$1226=D25)*('[1]Всі приєднання'!$G$4:$G$1226=E25),0)),"")</f>
        <v>359</v>
      </c>
    </row>
    <row r="26" spans="3:9" ht="342.75" thickBot="1" x14ac:dyDescent="0.3">
      <c r="C26" s="98" t="s">
        <v>106</v>
      </c>
      <c r="D26" s="108" t="s">
        <v>260</v>
      </c>
      <c r="E26" s="23" t="s">
        <v>262</v>
      </c>
      <c r="F26" s="15">
        <v>160</v>
      </c>
      <c r="G26" s="72" t="str" cm="1">
        <f t="array" ref="G26">IFERROR(INDEX('[1]Всі приєднання'!$R$4:$R$1226,MATCH(1,('[1]Всі приєднання'!$D$4:$D$1226=D26)*('[1]Всі приєднання'!$G$4:$G$1226=E26),0)),"")</f>
        <v>Підлужжя (Т.Шевченка), Підлужжя (Бойкові городи, В.Винниченка, В.Стефаника, В.Стуса, Ваплькова гора, Вереснева, Вересневий, Весняна, Героїв УПА, Д.Галицького, Долішнього, За фермою, Зелена, І.Миколайчука, І.Сірка, І.Франка, Л.Мартовича, Л.Українки, М.Грушевського, М.Залізняка, М.Коцюбинського, М.Підгірянки, М.Черемшини, Миру, О.Довбуша, О.Довженка, О.Кобилянської, О.Пушкіна, Під Борисів, Польова, Р.Шухевича, Річна, Січових Стрільців, Смолєвий, Т.Шевченка, Церковна, Шкільна), Підпечери (Будівельна, Будівельників, Галицька, Гірська, Зелена, І.Франка, Інститутська, Калинова, Козакова, Липова, М.Коцюбинського, Молодіжна, П.Сагайдачного, П.Тичини, Підлузька, Підпечерівська, С.Бандери, Садова, Т.Шевченка, Шкільна, Юності)</v>
      </c>
      <c r="H26" s="72" t="str" cm="1">
        <f t="array" ref="H26">IFERROR(INDEX('[1]Всі приєднання'!$S$4:$S$1226,MATCH(1,('[1]Всі приєднання'!$D$4:$D$1226=D26)*('[1]Всі приєднання'!$G$4:$G$1226=E26),0)),"")</f>
        <v>Населення</v>
      </c>
      <c r="I26" s="86" cm="1">
        <f t="array" ref="I26">IFERROR(INDEX('[1]Всі приєднання'!$P$4:$P$1226,MATCH(1,('[1]Всі приєднання'!$D$4:$D$1226=D26)*('[1]Всі приєднання'!$G$4:$G$1226=E26),0)),"")</f>
        <v>690</v>
      </c>
    </row>
    <row r="27" spans="3:9" ht="18.75" thickBot="1" x14ac:dyDescent="0.3">
      <c r="C27" s="98" t="s">
        <v>109</v>
      </c>
      <c r="D27" s="23" t="s">
        <v>11</v>
      </c>
      <c r="E27" s="23" t="s">
        <v>12</v>
      </c>
      <c r="F27" s="15">
        <v>170</v>
      </c>
      <c r="G27" s="72" t="str" cm="1">
        <f t="array" ref="G27">IFERROR(INDEX('[1]Всі приєднання'!$R$4:$R$1226,MATCH(1,('[1]Всі приєднання'!$D$4:$D$1226=D27)*('[1]Всі приєднання'!$G$4:$G$1226=E27),0)),"")</f>
        <v/>
      </c>
      <c r="H27" s="72" t="str" cm="1">
        <f t="array" ref="H27">IFERROR(INDEX('[1]Всі приєднання'!$S$4:$S$1226,MATCH(1,('[1]Всі приєднання'!$D$4:$D$1226=D27)*('[1]Всі приєднання'!$G$4:$G$1226=E27),0)),"")</f>
        <v/>
      </c>
      <c r="I27" s="86" t="str" cm="1">
        <f t="array" ref="I27">IFERROR(INDEX('[1]Всі приєднання'!$P$4:$P$1226,MATCH(1,('[1]Всі приєднання'!$D$4:$D$1226=D27)*('[1]Всі приєднання'!$G$4:$G$1226=E27),0)),"")</f>
        <v/>
      </c>
    </row>
    <row r="28" spans="3:9" ht="18.75" thickBot="1" x14ac:dyDescent="0.3">
      <c r="C28" s="104" t="s">
        <v>112</v>
      </c>
      <c r="D28" s="24" t="s">
        <v>14</v>
      </c>
      <c r="E28" s="24" t="s">
        <v>12</v>
      </c>
      <c r="F28" s="105">
        <v>35</v>
      </c>
      <c r="G28" s="10" t="str" cm="1">
        <f t="array" ref="G28">IFERROR(INDEX('[1]Всі приєднання'!$R$4:$R$1226,MATCH(1,('[1]Всі приєднання'!$D$4:$D$1226=D28)*('[1]Всі приєднання'!$G$4:$G$1226=E28),0)),"")</f>
        <v/>
      </c>
      <c r="H28" s="10" t="str" cm="1">
        <f t="array" ref="H28">IFERROR(INDEX('[1]Всі приєднання'!$S$4:$S$1226,MATCH(1,('[1]Всі приєднання'!$D$4:$D$1226=D28)*('[1]Всі приєднання'!$G$4:$G$1226=E28),0)),"")</f>
        <v/>
      </c>
      <c r="I28" s="90" t="str" cm="1">
        <f t="array" ref="I28">IFERROR(INDEX('[1]Всі приєднання'!$P$4:$P$1226,MATCH(1,('[1]Всі приєднання'!$D$4:$D$1226=D28)*('[1]Всі приєднання'!$G$4:$G$1226=E28),0)),"")</f>
        <v/>
      </c>
    </row>
    <row r="29" spans="3:9" ht="15.75" customHeight="1" x14ac:dyDescent="0.25">
      <c r="C29" s="57" t="s">
        <v>174</v>
      </c>
      <c r="D29" s="24"/>
      <c r="E29" s="24"/>
      <c r="F29" s="105">
        <f>SUBTOTAL(109,Таблиця12[P,вимк])</f>
        <v>6345</v>
      </c>
      <c r="G29" s="10"/>
      <c r="H29" s="10"/>
      <c r="I29" s="90">
        <f>SUBTOTAL(109,Таблиця12[К-ть споживачів])</f>
        <v>17088</v>
      </c>
    </row>
    <row r="30" spans="3:9" ht="15.75" customHeight="1" x14ac:dyDescent="0.25"/>
    <row r="31" spans="3:9" ht="15.75" customHeight="1" x14ac:dyDescent="0.25"/>
    <row r="32" spans="3:9"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sheetData>
  <pageMargins left="0.31496062992125984" right="0.11811023622047245" top="0.15748031496062992" bottom="0.15748031496062992" header="0.31496062992125984" footer="0.31496062992125984"/>
  <pageSetup paperSize="9" scale="55"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32"/>
  <sheetViews>
    <sheetView topLeftCell="C28" zoomScale="85" zoomScaleNormal="85" workbookViewId="0">
      <selection activeCell="I37" sqref="I37"/>
    </sheetView>
  </sheetViews>
  <sheetFormatPr defaultRowHeight="18" x14ac:dyDescent="0.25"/>
  <cols>
    <col min="1" max="1" width="35.28515625" style="7" hidden="1" customWidth="1"/>
    <col min="2" max="2" width="24.28515625" style="7" hidden="1" customWidth="1"/>
    <col min="3" max="3" width="29" style="3" bestFit="1" customWidth="1"/>
    <col min="4" max="4" width="33.140625" style="2" bestFit="1" customWidth="1"/>
    <col min="5" max="5" width="29" style="6" bestFit="1" customWidth="1"/>
    <col min="6" max="6" width="12.28515625" style="6" customWidth="1"/>
    <col min="7" max="7" width="45.7109375" style="6" bestFit="1" customWidth="1"/>
    <col min="8" max="8" width="28.7109375" style="6" customWidth="1"/>
    <col min="9" max="9" width="25" style="6" customWidth="1"/>
    <col min="10" max="16384" width="9.140625" style="6"/>
  </cols>
  <sheetData>
    <row r="1" spans="1:9" s="1" customFormat="1" x14ac:dyDescent="0.25">
      <c r="A1" s="5"/>
      <c r="B1" s="5"/>
      <c r="D1" s="9"/>
      <c r="E1" s="11" t="s">
        <v>0</v>
      </c>
    </row>
    <row r="2" spans="1:9" x14ac:dyDescent="0.25">
      <c r="D2" s="4"/>
      <c r="E2" s="12" t="s">
        <v>2</v>
      </c>
    </row>
    <row r="3" spans="1:9" x14ac:dyDescent="0.25">
      <c r="D3" s="8"/>
      <c r="E3" s="13" t="s">
        <v>264</v>
      </c>
    </row>
    <row r="5" spans="1:9" ht="18.75" thickBot="1" x14ac:dyDescent="0.3">
      <c r="C5" s="94" t="s">
        <v>173</v>
      </c>
      <c r="D5" s="67" t="s">
        <v>52</v>
      </c>
      <c r="E5" s="69" t="s">
        <v>6</v>
      </c>
      <c r="F5" s="68" t="s">
        <v>53</v>
      </c>
      <c r="G5" s="68" t="s">
        <v>3</v>
      </c>
      <c r="H5" s="68" t="s">
        <v>1</v>
      </c>
      <c r="I5" s="70" t="s">
        <v>114</v>
      </c>
    </row>
    <row r="6" spans="1:9" ht="18.75" thickBot="1" x14ac:dyDescent="0.3">
      <c r="C6" s="106" t="s">
        <v>149</v>
      </c>
      <c r="D6" s="26" t="s">
        <v>7</v>
      </c>
      <c r="E6" s="26" t="s">
        <v>8</v>
      </c>
      <c r="F6" s="27">
        <v>325</v>
      </c>
      <c r="G6" s="72" t="str" cm="1">
        <f t="array" ref="G6">IFERROR(INDEX('[1]Всі приєднання'!$R$4:$R$1226,MATCH(1,('[1]Всі приєднання'!$D$4:$D$1226=D6)*('[1]Всі приєднання'!$G$4:$G$1226=E6),0)),"")</f>
        <v/>
      </c>
      <c r="H6" s="72" t="str" cm="1">
        <f t="array" ref="H6">IFERROR(INDEX('[1]Всі приєднання'!$S$4:$S$1226,MATCH(1,('[1]Всі приєднання'!$D$4:$D$1226=D6)*('[1]Всі приєднання'!$G$4:$G$1226=E6),0)),"")</f>
        <v/>
      </c>
      <c r="I6" s="86" t="str" cm="1">
        <f t="array" ref="I6">IFERROR(INDEX('[1]Всі приєднання'!$P$4:$P$1226,MATCH(1,('[1]Всі приєднання'!$D$4:$D$1226=D6)*('[1]Всі приєднання'!$G$4:$G$1226=E6),0)),"")</f>
        <v/>
      </c>
    </row>
    <row r="7" spans="1:9" ht="409.6" thickBot="1" x14ac:dyDescent="0.3">
      <c r="C7" s="106" t="s">
        <v>107</v>
      </c>
      <c r="D7" s="26" t="s">
        <v>265</v>
      </c>
      <c r="E7" s="26" t="s">
        <v>266</v>
      </c>
      <c r="F7" s="27">
        <v>500</v>
      </c>
      <c r="G7" s="72" t="str" cm="1">
        <f t="array" ref="G7">IFERROR(INDEX('[1]Всі приєднання'!$R$4:$R$1226,MATCH(1,('[1]Всі приєднання'!$D$4:$D$1226=D7)*('[1]Всі приєднання'!$G$4:$G$1226=E7),0)),"")</f>
        <v>Мирне (Біля Хреста, Виноградна, Вишнева, Володимира, Володимира Великого, Дачна, І.Мазепи, Садова, Садовий № 1, Садовий масив, Соборна), Надвірна (Б.Хмельницького, Бузкова, Василіянок, Визволення, Відродження, Гаврилюка, Гайдамацька, Героїв Крут, Європейська, І.Багряного, І.Мазепи, І.Франка, Квіткова, Комунальна, Л.Мартовича, Лугова, Лукача, Молодіжна, Новопроектна, Олімпійська, П.Калнишевського, Перехідна, Пластова, Польова, Просвітянська, Р.Шухевича, Рухівська, С.Височана, Слави Стецько, Т.Мельничука, Я.Головацького, 400-річчя Надвірної), Назавизів (І.Мазепи, М.Грушевського, Мирне, Перемоги, Т.Йосипенка)</v>
      </c>
      <c r="H7" s="72" t="str" cm="1">
        <f t="array" ref="H7">IFERROR(INDEX('[1]Всі приєднання'!$S$4:$S$1226,MATCH(1,('[1]Всі приєднання'!$D$4:$D$1226=D7)*('[1]Всі приєднання'!$G$4:$G$1226=E7),0)),"")</f>
        <v>Населення, СТО, АЗС, продуктова база</v>
      </c>
      <c r="I7" s="86" cm="1">
        <f t="array" ref="I7">IFERROR(INDEX('[1]Всі приєднання'!$P$4:$P$1226,MATCH(1,('[1]Всі приєднання'!$D$4:$D$1226=D7)*('[1]Всі приєднання'!$G$4:$G$1226=E7),0)),"")</f>
        <v>932</v>
      </c>
    </row>
    <row r="8" spans="1:9" ht="72.75" thickBot="1" x14ac:dyDescent="0.3">
      <c r="C8" s="106" t="s">
        <v>107</v>
      </c>
      <c r="D8" s="26" t="s">
        <v>265</v>
      </c>
      <c r="E8" s="26" t="s">
        <v>267</v>
      </c>
      <c r="F8" s="27">
        <v>1500</v>
      </c>
      <c r="G8" s="72" t="str" cm="1">
        <f t="array" ref="G8">IFERROR(INDEX('[1]Всі приєднання'!$R$4:$R$1226,MATCH(1,('[1]Всі приєднання'!$D$4:$D$1226=D8)*('[1]Всі приєднання'!$G$4:$G$1226=E8),0)),"")</f>
        <v>Надвірна (Визволення, Вокзальна, Європейська, Захисників Маріуполя, І.Вагилевича, П.Мирного, Соборна, Т.Шевченка)</v>
      </c>
      <c r="H8" s="72" t="str" cm="1">
        <f t="array" ref="H8">IFERROR(INDEX('[1]Всі приєднання'!$S$4:$S$1226,MATCH(1,('[1]Всі приєднання'!$D$4:$D$1226=D8)*('[1]Всі приєднання'!$G$4:$G$1226=E8),0)),"")</f>
        <v>Населення, котельня, водоканал, поліція</v>
      </c>
      <c r="I8" s="86" cm="1">
        <f t="array" ref="I8">IFERROR(INDEX('[1]Всі приєднання'!$P$4:$P$1226,MATCH(1,('[1]Всі приєднання'!$D$4:$D$1226=D8)*('[1]Всі приєднання'!$G$4:$G$1226=E8),0)),"")</f>
        <v>416</v>
      </c>
    </row>
    <row r="9" spans="1:9" ht="162.75" thickBot="1" x14ac:dyDescent="0.3">
      <c r="C9" s="106" t="s">
        <v>107</v>
      </c>
      <c r="D9" s="26" t="s">
        <v>265</v>
      </c>
      <c r="E9" s="26" t="s">
        <v>268</v>
      </c>
      <c r="F9" s="27">
        <v>720</v>
      </c>
      <c r="G9" s="72" t="str" cm="1">
        <f t="array" ref="G9">IFERROR(INDEX('[1]Всі приєднання'!$R$4:$R$1226,MATCH(1,('[1]Всі приєднання'!$D$4:$D$1226=D9)*('[1]Всі приєднання'!$G$4:$G$1226=E9),0)),"")</f>
        <v>Надвірна (А.Шептицького, В.Чорновола, Вишнева, Володимира Великого, І.Котляревського, І.Мазепи, Княгині Ольги, М.Грушевського, М.Лисенка, Пантелеймона Куліша, Ринкова, С.Крушельницької, Соборна, Т.Шевченка, 400-річчя Надвірної)</v>
      </c>
      <c r="H9" s="72" t="str" cm="1">
        <f t="array" ref="H9">IFERROR(INDEX('[1]Всі приєднання'!$S$4:$S$1226,MATCH(1,('[1]Всі приєднання'!$D$4:$D$1226=D9)*('[1]Всі приєднання'!$G$4:$G$1226=E9),0)),"")</f>
        <v>Населення, малі підприєства, телерадіокомпанія, Укртелеком</v>
      </c>
      <c r="I9" s="86" cm="1">
        <f t="array" ref="I9">IFERROR(INDEX('[1]Всі приєднання'!$P$4:$P$1226,MATCH(1,('[1]Всі приєднання'!$D$4:$D$1226=D9)*('[1]Всі приєднання'!$G$4:$G$1226=E9),0)),"")</f>
        <v>1296</v>
      </c>
    </row>
    <row r="10" spans="1:9" ht="90.75" thickBot="1" x14ac:dyDescent="0.3">
      <c r="C10" s="106" t="s">
        <v>108</v>
      </c>
      <c r="D10" s="26" t="s">
        <v>31</v>
      </c>
      <c r="E10" s="26" t="s">
        <v>269</v>
      </c>
      <c r="F10" s="27">
        <v>350</v>
      </c>
      <c r="G10" s="72" t="str" cm="1">
        <f t="array" ref="G10">IFERROR(INDEX('[1]Всі приєднання'!$R$4:$R$1226,MATCH(1,('[1]Всі приєднання'!$D$4:$D$1226=D10)*('[1]Всі приєднання'!$G$4:$G$1226=E10),0)),"")</f>
        <v>Рогатин (Галицька, Липова, М.Драгоманова)</v>
      </c>
      <c r="H10" s="72" t="str" cm="1">
        <f t="array" ref="H10">IFERROR(INDEX('[1]Всі приєднання'!$S$4:$S$1226,MATCH(1,('[1]Всі приєднання'!$D$4:$D$1226=D10)*('[1]Всі приєднання'!$G$4:$G$1226=E10),0)),"")</f>
        <v>Населення, Укрлісекспорт, каналізаційна станція ДП Рогатин Водоканал</v>
      </c>
      <c r="I10" s="86" cm="1">
        <f t="array" ref="I10">IFERROR(INDEX('[1]Всі приєднання'!$P$4:$P$1226,MATCH(1,('[1]Всі приєднання'!$D$4:$D$1226=D10)*('[1]Всі приєднання'!$G$4:$G$1226=E10),0)),"")</f>
        <v>179</v>
      </c>
    </row>
    <row r="11" spans="1:9" ht="54.75" thickBot="1" x14ac:dyDescent="0.3">
      <c r="C11" s="106" t="s">
        <v>108</v>
      </c>
      <c r="D11" s="26" t="s">
        <v>31</v>
      </c>
      <c r="E11" s="26" t="s">
        <v>270</v>
      </c>
      <c r="F11" s="27">
        <v>30</v>
      </c>
      <c r="G11" s="72" t="str" cm="1">
        <f t="array" ref="G11">IFERROR(INDEX('[1]Всі приєднання'!$R$4:$R$1226,MATCH(1,('[1]Всі приєднання'!$D$4:$D$1226=D11)*('[1]Всі приєднання'!$G$4:$G$1226=E11),0)),"")</f>
        <v>Потік (Гринчишина, Гринчишна, І.Франка, М.Грушевського, Молодіжна, Роксолани, Теліщука)</v>
      </c>
      <c r="H11" s="72" t="str" cm="1">
        <f t="array" ref="H11">IFERROR(INDEX('[1]Всі приєднання'!$S$4:$S$1226,MATCH(1,('[1]Всі приєднання'!$D$4:$D$1226=D11)*('[1]Всі приєднання'!$G$4:$G$1226=E11),0)),"")</f>
        <v>Населення, цегельний завод, АТС</v>
      </c>
      <c r="I11" s="86" cm="1">
        <f t="array" ref="I11">IFERROR(INDEX('[1]Всі приєднання'!$P$4:$P$1226,MATCH(1,('[1]Всі приєднання'!$D$4:$D$1226=D11)*('[1]Всі приєднання'!$G$4:$G$1226=E11),0)),"")</f>
        <v>192</v>
      </c>
    </row>
    <row r="12" spans="1:9" ht="396.75" thickBot="1" x14ac:dyDescent="0.3">
      <c r="C12" s="106" t="s">
        <v>108</v>
      </c>
      <c r="D12" s="26" t="s">
        <v>31</v>
      </c>
      <c r="E12" s="26" t="s">
        <v>271</v>
      </c>
      <c r="F12" s="27">
        <v>260</v>
      </c>
      <c r="G12" s="72" t="str" cm="1">
        <f t="array" ref="G12">IFERROR(INDEX('[1]Всі приєднання'!$R$4:$R$1226,MATCH(1,('[1]Всі приєднання'!$D$4:$D$1226=D12)*('[1]Всі приєднання'!$G$4:$G$1226=E12),0)),"")</f>
        <v>Вербилівці (В.Стуса, Городецька, І.Франка, Л.Українки, М.Черемшини, Надрічна, С.Городецького, Т.Шевченка), Загір’я (Рогатинська ОТГ) (Горбки, Джичка, Зелена, Земна, Нова гребля, Степана Кузика, Т.Шевченка), Залужжя (Горбки, Зелена, І.Мазепи, І.Франка, Кут, М.Грушевського, М.Черемшини, Миру, Молодіжна, Незалежності, С.Бандери, Садова, Т.Шевченка), Рогатин (Липова, М.Драгоманова, Путятинська), Рогатин (Б.Хмельницького, Галицька, Є.Коновальця, Завода, Зарічна, І.Богуна, М.Грушевського, М.Коцюбинського, Миру, О.Кобилянської, Поповича, Р.Левицького, Роксолани, Шеремети), Стратин, Явче (Зелена)</v>
      </c>
      <c r="H12" s="72" t="str" cm="1">
        <f t="array" ref="H12">IFERROR(INDEX('[1]Всі приєднання'!$S$4:$S$1226,MATCH(1,('[1]Всі приєднання'!$D$4:$D$1226=D12)*('[1]Всі приєднання'!$G$4:$G$1226=E12),0)),"")</f>
        <v>Населення, автостанція, АЗС, АТС, СГВК "Микитин",птахофабрика</v>
      </c>
      <c r="I12" s="86" cm="1">
        <f t="array" ref="I12">IFERROR(INDEX('[1]Всі приєднання'!$P$4:$P$1226,MATCH(1,('[1]Всі приєднання'!$D$4:$D$1226=D12)*('[1]Всі приєднання'!$G$4:$G$1226=E12),0)),"")</f>
        <v>1244</v>
      </c>
    </row>
    <row r="13" spans="1:9" ht="90.75" thickBot="1" x14ac:dyDescent="0.3">
      <c r="C13" s="106" t="s">
        <v>108</v>
      </c>
      <c r="D13" s="26" t="s">
        <v>31</v>
      </c>
      <c r="E13" s="26" t="s">
        <v>272</v>
      </c>
      <c r="F13" s="27">
        <v>110</v>
      </c>
      <c r="G13" s="72" t="str" cm="1">
        <f t="array" ref="G13">IFERROR(INDEX('[1]Всі приєднання'!$R$4:$R$1226,MATCH(1,('[1]Всі приєднання'!$D$4:$D$1226=D13)*('[1]Всі приєднання'!$G$4:$G$1226=E13),0)),"")</f>
        <v>Потік (Молодіжна), Приозерне (-), Рогатин (І.Мухи), Черче (Баслядинського, Братів Лепких, Бринецького, Двір, І.Франка, Созанського, Т.Шевченка)</v>
      </c>
      <c r="H13" s="72" t="str" cm="1">
        <f t="array" ref="H13">IFERROR(INDEX('[1]Всі приєднання'!$S$4:$S$1226,MATCH(1,('[1]Всі приєднання'!$D$4:$D$1226=D13)*('[1]Всі приєднання'!$G$4:$G$1226=E13),0)),"")</f>
        <v>Населення, санаторій "Черче", АТС, ПП  Еліпс м. Рогатин (ТП-60)</v>
      </c>
      <c r="I13" s="86" cm="1">
        <f t="array" ref="I13">IFERROR(INDEX('[1]Всі приєднання'!$P$4:$P$1226,MATCH(1,('[1]Всі приєднання'!$D$4:$D$1226=D13)*('[1]Всі приєднання'!$G$4:$G$1226=E13),0)),"")</f>
        <v>266</v>
      </c>
    </row>
    <row r="14" spans="1:9" ht="360.75" thickBot="1" x14ac:dyDescent="0.3">
      <c r="C14" s="106" t="s">
        <v>108</v>
      </c>
      <c r="D14" s="26" t="s">
        <v>31</v>
      </c>
      <c r="E14" s="26" t="s">
        <v>273</v>
      </c>
      <c r="F14" s="27">
        <v>580</v>
      </c>
      <c r="G14" s="72" t="str" cm="1">
        <f t="array" ref="G14">IFERROR(INDEX('[1]Всі приєднання'!$R$4:$R$1226,MATCH(1,('[1]Всі приєднання'!$D$4:$D$1226=D14)*('[1]Всі приєднання'!$G$4:$G$1226=E14),0)),"")</f>
        <v>Перенівка, Рогатин (А.Міцкевича, Б.Лепкого, В.Винниченка, В.Стефаника, Валова, Відродження, Володимирська, Галицька, Галущинського, Грицая, Є.Коновальця, Європейська, І.Крип'якевича, І.Мазепи, І.Франка, Крушельницького, Л.Українки, М.Грушевського, М.Тарнавського, М.Шашкевича, Молодіжна, Ольжича, П.Мирного, П.Тичини, Панькевича, Перенівська, Північний масив, Польова, Родини Крушельницьких, С.Бандери, С.Городецького, Садова, Святомиколаївська, Січових Стрільців, Т.Шевченка, Телев'яка, Турянського, Тур'янського, Фортечна, Юрія Рогатинця, Я.Осмомисла)</v>
      </c>
      <c r="H14" s="72" t="str" cm="1">
        <f t="array" ref="H14">IFERROR(INDEX('[1]Всі приєднання'!$S$4:$S$1226,MATCH(1,('[1]Всі приєднання'!$D$4:$D$1226=D14)*('[1]Всі приєднання'!$G$4:$G$1226=E14),0)),"")</f>
        <v>Населення, ТзОВ "Фірма-Хімекс", агроколедж, АТС, водозапірна насосна станція, ТЦК та СП</v>
      </c>
      <c r="I14" s="86" cm="1">
        <f t="array" ref="I14">IFERROR(INDEX('[1]Всі приєднання'!$P$4:$P$1226,MATCH(1,('[1]Всі приєднання'!$D$4:$D$1226=D14)*('[1]Всі приєднання'!$G$4:$G$1226=E14),0)),"")</f>
        <v>1034</v>
      </c>
    </row>
    <row r="15" spans="1:9" ht="54.75" thickBot="1" x14ac:dyDescent="0.3">
      <c r="C15" s="106" t="s">
        <v>108</v>
      </c>
      <c r="D15" s="26" t="s">
        <v>31</v>
      </c>
      <c r="E15" s="26" t="s">
        <v>140</v>
      </c>
      <c r="F15" s="27">
        <v>160</v>
      </c>
      <c r="G15" s="72" t="str" cm="1">
        <f t="array" ref="G15">IFERROR(INDEX('[1]Всі приєднання'!$R$4:$R$1226,MATCH(1,('[1]Всі приєднання'!$D$4:$D$1226=D15)*('[1]Всі приєднання'!$G$4:$G$1226=E15),0)),"")</f>
        <v>Рогатин (І.Мухи)</v>
      </c>
      <c r="H15" s="72" t="str" cm="1">
        <f t="array" ref="H15">IFERROR(INDEX('[1]Всі приєднання'!$S$4:$S$1226,MATCH(1,('[1]Всі приєднання'!$D$4:$D$1226=D15)*('[1]Всі приєднання'!$G$4:$G$1226=E15),0)),"")</f>
        <v>Населення, ТзОВ "Чаброс", ТзОВ "Ліспромгруп"</v>
      </c>
      <c r="I15" s="86" cm="1">
        <f t="array" ref="I15">IFERROR(INDEX('[1]Всі приєднання'!$P$4:$P$1226,MATCH(1,('[1]Всі приєднання'!$D$4:$D$1226=D15)*('[1]Всі приєднання'!$G$4:$G$1226=E15),0)),"")</f>
        <v>4</v>
      </c>
    </row>
    <row r="16" spans="1:9" ht="108.75" thickBot="1" x14ac:dyDescent="0.3">
      <c r="C16" s="106" t="s">
        <v>108</v>
      </c>
      <c r="D16" s="26" t="s">
        <v>274</v>
      </c>
      <c r="E16" s="26" t="s">
        <v>275</v>
      </c>
      <c r="F16" s="27">
        <v>65</v>
      </c>
      <c r="G16" s="72" t="str" cm="1">
        <f t="array" ref="G16">IFERROR(INDEX('[1]Всі приєднання'!$R$4:$R$1226,MATCH(1,('[1]Всі приєднання'!$D$4:$D$1226=D16)*('[1]Всі приєднання'!$G$4:$G$1226=E16),0)),"")</f>
        <v>Нижня Липиця (Барвінкова, Бічна, Братів Прокопових, Л.Українки, Т.Шевченка), Сарники (Б.Хмельницького, Джерельна, Зелена, І.Франка, Незалежності, Т.Шевченка, Чегурівка, Яремна)</v>
      </c>
      <c r="H16" s="72" t="str" cm="1">
        <f t="array" ref="H16">IFERROR(INDEX('[1]Всі приєднання'!$S$4:$S$1226,MATCH(1,('[1]Всі приєднання'!$D$4:$D$1226=D16)*('[1]Всі приєднання'!$G$4:$G$1226=E16),0)),"")</f>
        <v>Населення</v>
      </c>
      <c r="I16" s="86" cm="1">
        <f t="array" ref="I16">IFERROR(INDEX('[1]Всі приєднання'!$P$4:$P$1226,MATCH(1,('[1]Всі приєднання'!$D$4:$D$1226=D16)*('[1]Всі приєднання'!$G$4:$G$1226=E16),0)),"")</f>
        <v>381</v>
      </c>
    </row>
    <row r="17" spans="3:9" ht="90.75" thickBot="1" x14ac:dyDescent="0.3">
      <c r="C17" s="106" t="s">
        <v>108</v>
      </c>
      <c r="D17" s="26" t="s">
        <v>274</v>
      </c>
      <c r="E17" s="26" t="s">
        <v>276</v>
      </c>
      <c r="F17" s="27">
        <v>300</v>
      </c>
      <c r="G17" s="72" t="str" cm="1">
        <f t="array" ref="G17">IFERROR(INDEX('[1]Всі приєднання'!$R$4:$R$1226,MATCH(1,('[1]Всі приєднання'!$D$4:$D$1226=D17)*('[1]Всі приєднання'!$G$4:$G$1226=E17),0)),"")</f>
        <v>Данильче (Б.Хмельницького), Жовчів (Базарна, Підлужна, Сільрадівська, Центральна), Сарники (Б.Хмельницького, Т.Шевченка, Чегурівка)</v>
      </c>
      <c r="H17" s="72" t="str" cm="1">
        <f t="array" ref="H17">IFERROR(INDEX('[1]Всі приєднання'!$S$4:$S$1226,MATCH(1,('[1]Всі приєднання'!$D$4:$D$1226=D17)*('[1]Всі приєднання'!$G$4:$G$1226=E17),0)),"")</f>
        <v>Населення, АТС, СЕС</v>
      </c>
      <c r="I17" s="86" cm="1">
        <f t="array" ref="I17">IFERROR(INDEX('[1]Всі приєднання'!$P$4:$P$1226,MATCH(1,('[1]Всі приєднання'!$D$4:$D$1226=D17)*('[1]Всі приєднання'!$G$4:$G$1226=E17),0)),"")</f>
        <v>246</v>
      </c>
    </row>
    <row r="18" spans="3:9" ht="216.75" thickBot="1" x14ac:dyDescent="0.3">
      <c r="C18" s="106" t="s">
        <v>108</v>
      </c>
      <c r="D18" s="26" t="s">
        <v>274</v>
      </c>
      <c r="E18" s="26" t="s">
        <v>277</v>
      </c>
      <c r="F18" s="27">
        <v>115</v>
      </c>
      <c r="G18" s="72" t="str" cm="1">
        <f t="array" ref="G18">IFERROR(INDEX('[1]Всі приєднання'!$R$4:$R$1226,MATCH(1,('[1]Всі приєднання'!$D$4:$D$1226=D18)*('[1]Всі приєднання'!$G$4:$G$1226=E18),0)),"")</f>
        <v>Конюшки (Басараб'є, Д.Галицького, Друге Бесараб'є, Загора, Зарічна, Зелена, Р.Шухевича, Т.Шевченка, Я.Осмомисла), Обельниця (Довга, Зелена, І.Франка, Колгоспна, Л.Українки, Т.Шевченка), Юнашків (Зелена, І.Кліща, Коротка, Маркова, Молодіжна, Незалежності, Остаповича, Січових Стрільців, Т.Шевченка, Тиха, Яковенка)</v>
      </c>
      <c r="H18" s="72" t="str" cm="1">
        <f t="array" ref="H18">IFERROR(INDEX('[1]Всі приєднання'!$S$4:$S$1226,MATCH(1,('[1]Всі приєднання'!$D$4:$D$1226=D18)*('[1]Всі приєднання'!$G$4:$G$1226=E18),0)),"")</f>
        <v>Населення, АТС, школа</v>
      </c>
      <c r="I18" s="86" cm="1">
        <f t="array" ref="I18">IFERROR(INDEX('[1]Всі приєднання'!$P$4:$P$1226,MATCH(1,('[1]Всі приєднання'!$D$4:$D$1226=D18)*('[1]Всі приєднання'!$G$4:$G$1226=E18),0)),"")</f>
        <v>605</v>
      </c>
    </row>
    <row r="19" spans="3:9" ht="54.75" thickBot="1" x14ac:dyDescent="0.3">
      <c r="C19" s="106" t="s">
        <v>108</v>
      </c>
      <c r="D19" s="26" t="s">
        <v>274</v>
      </c>
      <c r="E19" s="26" t="s">
        <v>278</v>
      </c>
      <c r="F19" s="27">
        <v>30</v>
      </c>
      <c r="G19" s="72" t="str" cm="1">
        <f t="array" ref="G19">IFERROR(INDEX('[1]Всі приєднання'!$R$4:$R$1226,MATCH(1,('[1]Всі приєднання'!$D$4:$D$1226=D19)*('[1]Всі приєднання'!$G$4:$G$1226=E19),0)),"")</f>
        <v>Діброва (Бурштинська ОТГ) (Заозерна, Запотік, Колопнище, Кутинська, Центральна)</v>
      </c>
      <c r="H19" s="72" t="str" cm="1">
        <f t="array" ref="H19">IFERROR(INDEX('[1]Всі приєднання'!$S$4:$S$1226,MATCH(1,('[1]Всі приєднання'!$D$4:$D$1226=D19)*('[1]Всі приєднання'!$G$4:$G$1226=E19),0)),"")</f>
        <v>Населення, школа</v>
      </c>
      <c r="I19" s="86" cm="1">
        <f t="array" ref="I19">IFERROR(INDEX('[1]Всі приєднання'!$P$4:$P$1226,MATCH(1,('[1]Всі приєднання'!$D$4:$D$1226=D19)*('[1]Всі приєднання'!$G$4:$G$1226=E19),0)),"")</f>
        <v>208</v>
      </c>
    </row>
    <row r="20" spans="3:9" ht="108.75" thickBot="1" x14ac:dyDescent="0.3">
      <c r="C20" s="106" t="s">
        <v>108</v>
      </c>
      <c r="D20" s="26" t="s">
        <v>274</v>
      </c>
      <c r="E20" s="26" t="s">
        <v>279</v>
      </c>
      <c r="F20" s="27">
        <v>165</v>
      </c>
      <c r="G20" s="72" t="str" cm="1">
        <f t="array" ref="G20">IFERROR(INDEX('[1]Всі приєднання'!$R$4:$R$1226,MATCH(1,('[1]Всі приєднання'!$D$4:$D$1226=D20)*('[1]Всі приєднання'!$G$4:$G$1226=E20),0)),"")</f>
        <v>Бойки (Рогатинська ОТГ) (Бойки), Сарники (Зарічна, Л.Українки, Незалежності, Т.Шевченка, Яремна), Світанок (Бойки, Героїв Майдану, Жовтнева, Зелена, І.Франка, Миру, Т.Шевченка)</v>
      </c>
      <c r="H20" s="72" t="str" cm="1">
        <f t="array" ref="H20">IFERROR(INDEX('[1]Всі приєднання'!$S$4:$S$1226,MATCH(1,('[1]Всі приєднання'!$D$4:$D$1226=D20)*('[1]Всі приєднання'!$G$4:$G$1226=E20),0)),"")</f>
        <v>Населення, АТС, школа, СЕС</v>
      </c>
      <c r="I20" s="86" cm="1">
        <f t="array" ref="I20">IFERROR(INDEX('[1]Всі приєднання'!$P$4:$P$1226,MATCH(1,('[1]Всі приєднання'!$D$4:$D$1226=D20)*('[1]Всі приєднання'!$G$4:$G$1226=E20),0)),"")</f>
        <v>414</v>
      </c>
    </row>
    <row r="21" spans="3:9" ht="18.75" thickBot="1" x14ac:dyDescent="0.3">
      <c r="C21" s="106" t="s">
        <v>109</v>
      </c>
      <c r="D21" s="26" t="s">
        <v>11</v>
      </c>
      <c r="E21" s="26" t="s">
        <v>12</v>
      </c>
      <c r="F21" s="27">
        <v>150</v>
      </c>
      <c r="G21" s="72" t="str" cm="1">
        <f t="array" ref="G21">IFERROR(INDEX('[1]Всі приєднання'!$R$4:$R$1226,MATCH(1,('[1]Всі приєднання'!$D$4:$D$1226=D21)*('[1]Всі приєднання'!$G$4:$G$1226=E21),0)),"")</f>
        <v/>
      </c>
      <c r="H21" s="72" t="str" cm="1">
        <f t="array" ref="H21">IFERROR(INDEX('[1]Всі приєднання'!$S$4:$S$1226,MATCH(1,('[1]Всі приєднання'!$D$4:$D$1226=D21)*('[1]Всі приєднання'!$G$4:$G$1226=E21),0)),"")</f>
        <v/>
      </c>
      <c r="I21" s="86" t="str" cm="1">
        <f t="array" ref="I21">IFERROR(INDEX('[1]Всі приєднання'!$P$4:$P$1226,MATCH(1,('[1]Всі приєднання'!$D$4:$D$1226=D21)*('[1]Всі приєднання'!$G$4:$G$1226=E21),0)),"")</f>
        <v/>
      </c>
    </row>
    <row r="22" spans="3:9" ht="108.75" thickBot="1" x14ac:dyDescent="0.3">
      <c r="C22" s="106" t="s">
        <v>109</v>
      </c>
      <c r="D22" s="26" t="s">
        <v>280</v>
      </c>
      <c r="E22" s="26" t="s">
        <v>281</v>
      </c>
      <c r="F22" s="27">
        <v>180</v>
      </c>
      <c r="G22" s="72" t="str" cm="1">
        <f t="array" ref="G22">IFERROR(INDEX('[1]Всі приєднання'!$R$4:$R$1226,MATCH(1,('[1]Всі приєднання'!$D$4:$D$1226=D22)*('[1]Всі приєднання'!$G$4:$G$1226=E22),0)),"")</f>
        <v>Вільхівка (П.Тичини), Дуба (Іванишина, М.Грушевського, Т.Шевченка), Князівське (Вільна, І.Франка, Л.Українки, Миру, Молодіжна, Незалежності України, Стаї, Т.Шевченка)</v>
      </c>
      <c r="H22" s="72" t="str" cm="1">
        <f t="array" ref="H22">IFERROR(INDEX('[1]Всі приєднання'!$S$4:$S$1226,MATCH(1,('[1]Всі приєднання'!$D$4:$D$1226=D22)*('[1]Всі приєднання'!$G$4:$G$1226=E22),0)),"")</f>
        <v>Населення</v>
      </c>
      <c r="I22" s="86" cm="1">
        <f t="array" ref="I22">IFERROR(INDEX('[1]Всі приєднання'!$P$4:$P$1226,MATCH(1,('[1]Всі приєднання'!$D$4:$D$1226=D22)*('[1]Всі приєднання'!$G$4:$G$1226=E22),0)),"")</f>
        <v>432</v>
      </c>
    </row>
    <row r="23" spans="3:9" ht="216.75" thickBot="1" x14ac:dyDescent="0.3">
      <c r="C23" s="106" t="s">
        <v>109</v>
      </c>
      <c r="D23" s="26" t="s">
        <v>280</v>
      </c>
      <c r="E23" s="26" t="s">
        <v>282</v>
      </c>
      <c r="F23" s="27">
        <v>110</v>
      </c>
      <c r="G23" s="72" t="str" cm="1">
        <f t="array" ref="G23">IFERROR(INDEX('[1]Всі приєднання'!$R$4:$R$1226,MATCH(1,('[1]Всі приєднання'!$D$4:$D$1226=D23)*('[1]Всі приєднання'!$G$4:$G$1226=E23),0)),"")</f>
        <v>Дуба (Б.Хмельницького, І.Франка, Іванишина, Л.Українки, М.Грушевського, Миру, Молодіжна, Набережна, Сигавки, Т.Шевченка), Дубшари (Т.Шевченка), Лецівка (Зарічна, Т.Шевченка), Підлісся (Т.Шевченка), Підсухи (Дружби, М.Грушевського), Ріпне (В.Стуса, І.Франка, О.Довбуша, Промислова, Спортивна, Т.Шевченка)</v>
      </c>
      <c r="H23" s="72" t="str" cm="1">
        <f t="array" ref="H23">IFERROR(INDEX('[1]Всі приєднання'!$S$4:$S$1226,MATCH(1,('[1]Всі приєднання'!$D$4:$D$1226=D23)*('[1]Всі приєднання'!$G$4:$G$1226=E23),0)),"")</f>
        <v>Населення</v>
      </c>
      <c r="I23" s="86" cm="1">
        <f t="array" ref="I23">IFERROR(INDEX('[1]Всі приєднання'!$P$4:$P$1226,MATCH(1,('[1]Всі приєднання'!$D$4:$D$1226=D23)*('[1]Всі приєднання'!$G$4:$G$1226=E23),0)),"")</f>
        <v>1192</v>
      </c>
    </row>
    <row r="24" spans="3:9" ht="108.75" thickBot="1" x14ac:dyDescent="0.3">
      <c r="C24" s="106" t="s">
        <v>110</v>
      </c>
      <c r="D24" s="26" t="s">
        <v>283</v>
      </c>
      <c r="E24" s="26" t="s">
        <v>284</v>
      </c>
      <c r="F24" s="27">
        <v>90</v>
      </c>
      <c r="G24" s="72" t="str" cm="1">
        <f t="array" ref="G24">IFERROR(INDEX('[1]Всі приєднання'!$R$4:$R$1226,MATCH(1,('[1]Всі приєднання'!$D$4:$D$1226=D24)*('[1]Всі приєднання'!$G$4:$G$1226=E24),0)),"")</f>
        <v>Стецева (Верховинська, І.Франка, М.Горького, Миру, Молодіжна, Незалежності, О.Кобилянської, П.Сагайдачного, Польова, Січових Стрільців), Стецівка (Панська, Польова, Т.Шевченка)</v>
      </c>
      <c r="H24" s="72" t="str" cm="1">
        <f t="array" ref="H24">IFERROR(INDEX('[1]Всі приєднання'!$S$4:$S$1226,MATCH(1,('[1]Всі приєднання'!$D$4:$D$1226=D24)*('[1]Всі приєднання'!$G$4:$G$1226=E24),0)),"")</f>
        <v>Населення</v>
      </c>
      <c r="I24" s="86" cm="1">
        <f t="array" ref="I24">IFERROR(INDEX('[1]Всі приєднання'!$P$4:$P$1226,MATCH(1,('[1]Всі приєднання'!$D$4:$D$1226=D24)*('[1]Всі приєднання'!$G$4:$G$1226=E24),0)),"")</f>
        <v>413</v>
      </c>
    </row>
    <row r="25" spans="3:9" ht="90.75" thickBot="1" x14ac:dyDescent="0.3">
      <c r="C25" s="106" t="s">
        <v>110</v>
      </c>
      <c r="D25" s="26" t="s">
        <v>283</v>
      </c>
      <c r="E25" s="26" t="s">
        <v>285</v>
      </c>
      <c r="F25" s="27">
        <v>75</v>
      </c>
      <c r="G25" s="72" t="str" cm="1">
        <f t="array" ref="G25">IFERROR(INDEX('[1]Всі приєднання'!$R$4:$R$1226,MATCH(1,('[1]Всі приєднання'!$D$4:$D$1226=D25)*('[1]Всі приєднання'!$G$4:$G$1226=E25),0)),"")</f>
        <v>Підвисоке (В.Чорновола, О.Довбуша, О.Довженка, Січових Стрільців, Т.Шевченка), Стецева (І.Франка, Миру, Молодіжна, Русівська, Січових Стрільців)</v>
      </c>
      <c r="H25" s="72" t="str" cm="1">
        <f t="array" ref="H25">IFERROR(INDEX('[1]Всі приєднання'!$S$4:$S$1226,MATCH(1,('[1]Всі приєднання'!$D$4:$D$1226=D25)*('[1]Всі приєднання'!$G$4:$G$1226=E25),0)),"")</f>
        <v>Населення, резервуари чистої води</v>
      </c>
      <c r="I25" s="86" cm="1">
        <f t="array" ref="I25">IFERROR(INDEX('[1]Всі приєднання'!$P$4:$P$1226,MATCH(1,('[1]Всі приєднання'!$D$4:$D$1226=D25)*('[1]Всі приєднання'!$G$4:$G$1226=E25),0)),"")</f>
        <v>234</v>
      </c>
    </row>
    <row r="26" spans="3:9" ht="252.75" thickBot="1" x14ac:dyDescent="0.3">
      <c r="C26" s="106" t="s">
        <v>110</v>
      </c>
      <c r="D26" s="26" t="s">
        <v>283</v>
      </c>
      <c r="E26" s="26" t="s">
        <v>286</v>
      </c>
      <c r="F26" s="27">
        <v>175</v>
      </c>
      <c r="G26" s="72" t="str" cm="1">
        <f t="array" ref="G26">IFERROR(INDEX('[1]Всі приєднання'!$R$4:$R$1226,MATCH(1,('[1]Всі приєднання'!$D$4:$D$1226=D26)*('[1]Всі приєднання'!$G$4:$G$1226=E26),0)),"")</f>
        <v>Підвисоке (Б.Хмельницького, В.Стефаника, І.Франка, Л.Мартовича, Л.Українки, М.Грушевського, М.Черемшини, Миру, Московська, Незалежності, О.Довженка, О.Кобилянської, П.Бигара, Перемоги, Підгірна, Польова, Січових Стрільців, Т.Шевченка, У.Кармелюка), Русів (Академіка С.Корольова, І.Франка, Л.Українки, М.Грушевського), Стецева (Верховинська, Заокіп, І.Франка, Січових Стрільців)</v>
      </c>
      <c r="H26" s="72" t="str" cm="1">
        <f t="array" ref="H26">IFERROR(INDEX('[1]Всі приєднання'!$S$4:$S$1226,MATCH(1,('[1]Всі приєднання'!$D$4:$D$1226=D26)*('[1]Всі приєднання'!$G$4:$G$1226=E26),0)),"")</f>
        <v>Населення</v>
      </c>
      <c r="I26" s="86" cm="1">
        <f t="array" ref="I26">IFERROR(INDEX('[1]Всі приєднання'!$P$4:$P$1226,MATCH(1,('[1]Всі приєднання'!$D$4:$D$1226=D26)*('[1]Всі приєднання'!$G$4:$G$1226=E26),0)),"")</f>
        <v>786</v>
      </c>
    </row>
    <row r="27" spans="3:9" ht="342.75" thickBot="1" x14ac:dyDescent="0.3">
      <c r="C27" s="106" t="s">
        <v>110</v>
      </c>
      <c r="D27" s="26" t="s">
        <v>283</v>
      </c>
      <c r="E27" s="26" t="s">
        <v>287</v>
      </c>
      <c r="F27" s="27">
        <v>170</v>
      </c>
      <c r="G27" s="72" t="str" cm="1">
        <f t="array" ref="G27">IFERROR(INDEX('[1]Всі приєднання'!$R$4:$R$1226,MATCH(1,('[1]Всі приєднання'!$D$4:$D$1226=D27)*('[1]Всі приєднання'!$G$4:$G$1226=E27),0)),"")</f>
        <v>Задубрівці (Б.Хмельницького, Лісова, М.Грушевського, Н.Кобринської), Красноставці (В.Стефаника, В.Чорновола, Квіткова, Л.Українки, М.Черемшини, Повстанців, С.Бандери, Січових Стрільців, Т.Шевченка, У.Кармелюка), Русів (Ахтемійчука, Б.Хмельницького, Берегового, В.Касіяна, В.Стефаника, Виноградників, Захисників України, Київська, Л.Мартовича, М.Грушевського, М.Черемшини, Марії Дідух, Мигаля, Молодіжна, О.Кошового, Остафійчука, Плав'юка, Січових Стрільців, Т.Шевченка, Федорака, Шовкопляса, Ю.Гагаріна, Я.Галана)</v>
      </c>
      <c r="H27" s="72" t="str" cm="1">
        <f t="array" ref="H27">IFERROR(INDEX('[1]Всі приєднання'!$S$4:$S$1226,MATCH(1,('[1]Всі приєднання'!$D$4:$D$1226=D27)*('[1]Всі приєднання'!$G$4:$G$1226=E27),0)),"")</f>
        <v>Населення</v>
      </c>
      <c r="I27" s="86" cm="1">
        <f t="array" ref="I27">IFERROR(INDEX('[1]Всі приєднання'!$P$4:$P$1226,MATCH(1,('[1]Всі приєднання'!$D$4:$D$1226=D27)*('[1]Всі приєднання'!$G$4:$G$1226=E27),0)),"")</f>
        <v>851</v>
      </c>
    </row>
    <row r="28" spans="3:9" ht="126.75" thickBot="1" x14ac:dyDescent="0.3">
      <c r="C28" s="106" t="s">
        <v>110</v>
      </c>
      <c r="D28" s="26" t="s">
        <v>283</v>
      </c>
      <c r="E28" s="26" t="s">
        <v>288</v>
      </c>
      <c r="F28" s="27">
        <v>70</v>
      </c>
      <c r="G28" s="72" t="str" cm="1">
        <f t="array" ref="G28">IFERROR(INDEX('[1]Всі приєднання'!$R$4:$R$1226,MATCH(1,('[1]Всі приєднання'!$D$4:$D$1226=D28)*('[1]Всі приєднання'!$G$4:$G$1226=E28),0)),"")</f>
        <v>Потічок (Дружби, І.Мічуріна, Київська, Л.Мартовича, Л.Українки, М.Грушевського, М.Сав'юк, М.Черемшини, Миру, Незалежності, Просфпілкова, Р.Худяка, Січових Стрільців, Т.Шевченка, Українська, Шумків)</v>
      </c>
      <c r="H28" s="72" t="str" cm="1">
        <f t="array" ref="H28">IFERROR(INDEX('[1]Всі приєднання'!$S$4:$S$1226,MATCH(1,('[1]Всі приєднання'!$D$4:$D$1226=D28)*('[1]Всі приєднання'!$G$4:$G$1226=E28),0)),"")</f>
        <v>Населення</v>
      </c>
      <c r="I28" s="86" cm="1">
        <f t="array" ref="I28">IFERROR(INDEX('[1]Всі приєднання'!$P$4:$P$1226,MATCH(1,('[1]Всі приєднання'!$D$4:$D$1226=D28)*('[1]Всі приєднання'!$G$4:$G$1226=E28),0)),"")</f>
        <v>327</v>
      </c>
    </row>
    <row r="29" spans="3:9" ht="180.75" thickBot="1" x14ac:dyDescent="0.3">
      <c r="C29" s="106" t="s">
        <v>110</v>
      </c>
      <c r="D29" s="26" t="s">
        <v>283</v>
      </c>
      <c r="E29" s="26" t="s">
        <v>289</v>
      </c>
      <c r="F29" s="27">
        <v>105</v>
      </c>
      <c r="G29" s="72" t="str" cm="1">
        <f t="array" ref="G29">IFERROR(INDEX('[1]Всі приєднання'!$R$4:$R$1226,MATCH(1,('[1]Всі приєднання'!$D$4:$D$1226=D29)*('[1]Всі приєднання'!$G$4:$G$1226=E29),0)),"")</f>
        <v>Стецева (Академіка С.Корольова, Б.Бучиків, Б.Лепкого, Б.Стефураків, В.Стефаника, В.Стуса, Верховинська, Вигінь, Глинище, І.Мазепи, М.Грушевського, Н.Кобринської, О.Кобилянської, П.Сагайдачного, Печенівська, Т.Шевченка, Татарський вивіз, Цопинка, Чоканка, Янки Купала)</v>
      </c>
      <c r="H29" s="72" t="str" cm="1">
        <f t="array" ref="H29">IFERROR(INDEX('[1]Всі приєднання'!$S$4:$S$1226,MATCH(1,('[1]Всі приєднання'!$D$4:$D$1226=D29)*('[1]Всі приєднання'!$G$4:$G$1226=E29),0)),"")</f>
        <v>Населення</v>
      </c>
      <c r="I29" s="86" cm="1">
        <f t="array" ref="I29">IFERROR(INDEX('[1]Всі приєднання'!$P$4:$P$1226,MATCH(1,('[1]Всі приєднання'!$D$4:$D$1226=D29)*('[1]Всі приєднання'!$G$4:$G$1226=E29),0)),"")</f>
        <v>548</v>
      </c>
    </row>
    <row r="30" spans="3:9" ht="108.75" thickBot="1" x14ac:dyDescent="0.3">
      <c r="C30" s="106" t="s">
        <v>110</v>
      </c>
      <c r="D30" s="26" t="s">
        <v>283</v>
      </c>
      <c r="E30" s="26" t="s">
        <v>290</v>
      </c>
      <c r="F30" s="27">
        <v>50</v>
      </c>
      <c r="G30" s="72" t="str" cm="1">
        <f t="array" ref="G30">IFERROR(INDEX('[1]Всі приєднання'!$R$4:$R$1226,MATCH(1,('[1]Всі приєднання'!$D$4:$D$1226=D30)*('[1]Всі приєднання'!$G$4:$G$1226=E30),0)),"")</f>
        <v>Стецева (Б.Хмельницького, В.Стуса, І.Мазепи, Л.Українки, М.Грушевського, М.Черемшини, Незалежності, С.Бандери, Січових Стрільців, Списаний, Т.Шевченка, Янки Купала)</v>
      </c>
      <c r="H30" s="72" t="str" cm="1">
        <f t="array" ref="H30">IFERROR(INDEX('[1]Всі приєднання'!$S$4:$S$1226,MATCH(1,('[1]Всі приєднання'!$D$4:$D$1226=D30)*('[1]Всі приєднання'!$G$4:$G$1226=E30),0)),"")</f>
        <v>Населення, малі підприємства, пп.М'ясодар</v>
      </c>
      <c r="I30" s="86" cm="1">
        <f t="array" ref="I30">IFERROR(INDEX('[1]Всі приєднання'!$P$4:$P$1226,MATCH(1,('[1]Всі приєднання'!$D$4:$D$1226=D30)*('[1]Всі приєднання'!$G$4:$G$1226=E30),0)),"")</f>
        <v>261</v>
      </c>
    </row>
    <row r="31" spans="3:9" ht="18.75" thickBot="1" x14ac:dyDescent="0.3">
      <c r="C31" s="107" t="s">
        <v>112</v>
      </c>
      <c r="D31" s="75" t="s">
        <v>14</v>
      </c>
      <c r="E31" s="75" t="s">
        <v>12</v>
      </c>
      <c r="F31" s="76">
        <v>280</v>
      </c>
      <c r="G31" s="10" t="str" cm="1">
        <f t="array" ref="G31">IFERROR(INDEX('[1]Всі приєднання'!$R$4:$R$1226,MATCH(1,('[1]Всі приєднання'!$D$4:$D$1226=D31)*('[1]Всі приєднання'!$G$4:$G$1226=E31),0)),"")</f>
        <v/>
      </c>
      <c r="H31" s="10" t="str" cm="1">
        <f t="array" ref="H31">IFERROR(INDEX('[1]Всі приєднання'!$S$4:$S$1226,MATCH(1,('[1]Всі приєднання'!$D$4:$D$1226=D31)*('[1]Всі приєднання'!$G$4:$G$1226=E31),0)),"")</f>
        <v/>
      </c>
      <c r="I31" s="90" t="str" cm="1">
        <f t="array" ref="I31">IFERROR(INDEX('[1]Всі приєднання'!$P$4:$P$1226,MATCH(1,('[1]Всі приєднання'!$D$4:$D$1226=D31)*('[1]Всі приєднання'!$G$4:$G$1226=E31),0)),"")</f>
        <v/>
      </c>
    </row>
    <row r="32" spans="3:9" x14ac:dyDescent="0.25">
      <c r="C32" s="47" t="s">
        <v>174</v>
      </c>
      <c r="D32" s="75"/>
      <c r="E32" s="75"/>
      <c r="F32" s="76">
        <f>SUBTOTAL(109,Таблиця13[P,вимк])</f>
        <v>6665</v>
      </c>
      <c r="G32" s="10"/>
      <c r="H32" s="10"/>
      <c r="I32" s="90">
        <f>SUBTOTAL(109,Таблиця13[К-ть споживачів])</f>
        <v>12461</v>
      </c>
    </row>
  </sheetData>
  <pageMargins left="0.31496062992125984" right="0.11811023622047245" top="0.15748031496062992" bottom="0.15748031496062992" header="0.31496062992125984" footer="0.31496062992125984"/>
  <pageSetup paperSize="9" scale="50"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30"/>
  <sheetViews>
    <sheetView topLeftCell="C28" zoomScale="85" zoomScaleNormal="85" workbookViewId="0">
      <selection activeCell="H52" sqref="H52"/>
    </sheetView>
  </sheetViews>
  <sheetFormatPr defaultRowHeight="18" x14ac:dyDescent="0.25"/>
  <cols>
    <col min="1" max="1" width="33.140625" style="7" hidden="1" customWidth="1"/>
    <col min="2" max="2" width="24.28515625" style="7" hidden="1" customWidth="1"/>
    <col min="3" max="3" width="27.5703125" style="3" bestFit="1" customWidth="1"/>
    <col min="4" max="4" width="33.140625" style="2" bestFit="1" customWidth="1"/>
    <col min="5" max="5" width="28.28515625" style="6" customWidth="1"/>
    <col min="6" max="6" width="12.28515625" style="6" customWidth="1"/>
    <col min="7" max="7" width="43.85546875" style="6" bestFit="1" customWidth="1"/>
    <col min="8" max="8" width="28.7109375" style="6" customWidth="1"/>
    <col min="9" max="9" width="25" style="6" customWidth="1"/>
    <col min="10" max="16384" width="9.140625" style="6"/>
  </cols>
  <sheetData>
    <row r="1" spans="1:9" s="1" customFormat="1" x14ac:dyDescent="0.25">
      <c r="A1" s="5"/>
      <c r="B1" s="5"/>
      <c r="D1" s="9"/>
      <c r="E1" s="9"/>
      <c r="F1" s="11" t="s">
        <v>0</v>
      </c>
    </row>
    <row r="2" spans="1:9" x14ac:dyDescent="0.25">
      <c r="D2" s="4"/>
      <c r="E2" s="4"/>
      <c r="F2" s="12" t="s">
        <v>5</v>
      </c>
    </row>
    <row r="3" spans="1:9" x14ac:dyDescent="0.25">
      <c r="D3" s="8"/>
      <c r="E3" s="8"/>
      <c r="F3" s="13" t="s">
        <v>315</v>
      </c>
    </row>
    <row r="5" spans="1:9" ht="47.25" customHeight="1" thickBot="1" x14ac:dyDescent="0.3">
      <c r="C5" s="94" t="s">
        <v>173</v>
      </c>
      <c r="D5" s="67" t="s">
        <v>52</v>
      </c>
      <c r="E5" s="69" t="s">
        <v>6</v>
      </c>
      <c r="F5" s="68" t="s">
        <v>53</v>
      </c>
      <c r="G5" s="68" t="s">
        <v>3</v>
      </c>
      <c r="H5" s="68" t="s">
        <v>1</v>
      </c>
      <c r="I5" s="70" t="s">
        <v>114</v>
      </c>
    </row>
    <row r="6" spans="1:9" ht="342.75" thickBot="1" x14ac:dyDescent="0.3">
      <c r="C6" s="106" t="s">
        <v>103</v>
      </c>
      <c r="D6" s="26" t="s">
        <v>23</v>
      </c>
      <c r="E6" s="26" t="s">
        <v>291</v>
      </c>
      <c r="F6" s="27">
        <v>310</v>
      </c>
      <c r="G6" s="72" t="str" cm="1">
        <f t="array" ref="G6">IFERROR(INDEX('[1]Всі приєднання'!$R$4:$R$1226,MATCH(1,('[1]Всі приєднання'!$D$4:$D$1226=D6)*('[1]Всі приєднання'!$G$4:$G$1226=E6),0)),"")</f>
        <v>Бринь (Галицька, Зелена, Л.Українки, Лоза, Лозова, Надрічна, Нова, Т.Шевченка, Щведа), Височанка (Заріччя, С.Височана, Центральна), Вікторів (Федика), Комарів (Братчука, В.Івасюка, В.Левицького, В.Стефаника, Ворони, Д.Галицького, І.Карпенка-Карого, Л.Мартовича, Л.Українки, Лугова, М.Баляса, М.Коцюбинського, М.Стельмаха, М.Шашкевича, Марка Кропивницького, Молодіжна, О.Довбуша, Підверби, Рабарських), Сапогів (Долішня, Колгоспна, Лугова, Надрічна, Центральна, Церковна), Сокіл (Короля Данила)</v>
      </c>
      <c r="H6" s="72" t="str" cm="1">
        <f t="array" ref="H6">IFERROR(INDEX('[1]Всі приєднання'!$S$4:$S$1226,MATCH(1,('[1]Всі приєднання'!$D$4:$D$1226=D6)*('[1]Всі приєднання'!$G$4:$G$1226=E6),0)),"")</f>
        <v>Населення</v>
      </c>
      <c r="I6" s="86" cm="1">
        <f t="array" ref="I6">IFERROR(INDEX('[1]Всі приєднання'!$P$4:$P$1226,MATCH(1,('[1]Всі приєднання'!$D$4:$D$1226=D6)*('[1]Всі приєднання'!$G$4:$G$1226=E6),0)),"")</f>
        <v>1378</v>
      </c>
    </row>
    <row r="7" spans="1:9" ht="180.75" thickBot="1" x14ac:dyDescent="0.3">
      <c r="C7" s="106" t="s">
        <v>103</v>
      </c>
      <c r="D7" s="26" t="s">
        <v>24</v>
      </c>
      <c r="E7" s="26" t="s">
        <v>292</v>
      </c>
      <c r="F7" s="27">
        <v>195</v>
      </c>
      <c r="G7" s="72" t="str" cm="1">
        <f t="array" ref="G7">IFERROR(INDEX('[1]Всі приєднання'!$R$4:$R$1226,MATCH(1,('[1]Всі приєднання'!$D$4:$D$1226=D7)*('[1]Всі приєднання'!$G$4:$G$1226=E7),0)),"")</f>
        <v>Бовшів (А.Шептицького, Б Хмельницького, В.Стефаника, В.Чорновола, Воз'єднання, Заводська, Заставна, Затишна, Зелена, І.Франка, Л.Українки, М.Грушевського, Медична, Млинська, Набережна, Польова, С.Височана, Січових Стрільців, Т.Шевченка, У.Кармелюка, Українська)</v>
      </c>
      <c r="H7" s="72" t="str" cm="1">
        <f t="array" ref="H7">IFERROR(INDEX('[1]Всі приєднання'!$S$4:$S$1226,MATCH(1,('[1]Всі приєднання'!$D$4:$D$1226=D7)*('[1]Всі приєднання'!$G$4:$G$1226=E7),0)),"")</f>
        <v>Населення, приватна агрофірма "Бовшівська"</v>
      </c>
      <c r="I7" s="86" cm="1">
        <f t="array" ref="I7">IFERROR(INDEX('[1]Всі приєднання'!$P$4:$P$1226,MATCH(1,('[1]Всі приєднання'!$D$4:$D$1226=D7)*('[1]Всі приєднання'!$G$4:$G$1226=E7),0)),"")</f>
        <v>548</v>
      </c>
    </row>
    <row r="8" spans="1:9" ht="72.75" thickBot="1" x14ac:dyDescent="0.3">
      <c r="C8" s="106" t="s">
        <v>103</v>
      </c>
      <c r="D8" s="26" t="s">
        <v>24</v>
      </c>
      <c r="E8" s="26" t="s">
        <v>293</v>
      </c>
      <c r="F8" s="27">
        <v>10</v>
      </c>
      <c r="G8" s="72" t="str" cm="1">
        <f t="array" ref="G8">IFERROR(INDEX('[1]Всі приєднання'!$R$4:$R$1226,MATCH(1,('[1]Всі приєднання'!$D$4:$D$1226=D8)*('[1]Всі приєднання'!$G$4:$G$1226=E8),0)),"")</f>
        <v>Кукільники (В.Чорновола, Всеволода, Галицька, Лобановська, М.Грушевського, Т.Шевченка)</v>
      </c>
      <c r="H8" s="72" t="str" cm="1">
        <f t="array" ref="H8">IFERROR(INDEX('[1]Всі приєднання'!$S$4:$S$1226,MATCH(1,('[1]Всі приєднання'!$D$4:$D$1226=D8)*('[1]Всі приєднання'!$G$4:$G$1226=E8),0)),"")</f>
        <v>Населення</v>
      </c>
      <c r="I8" s="86" cm="1">
        <f t="array" ref="I8">IFERROR(INDEX('[1]Всі приєднання'!$P$4:$P$1226,MATCH(1,('[1]Всі приєднання'!$D$4:$D$1226=D8)*('[1]Всі приєднання'!$G$4:$G$1226=E8),0)),"")</f>
        <v>206</v>
      </c>
    </row>
    <row r="9" spans="1:9" ht="18.75" thickBot="1" x14ac:dyDescent="0.3">
      <c r="C9" s="106" t="s">
        <v>149</v>
      </c>
      <c r="D9" s="26" t="s">
        <v>7</v>
      </c>
      <c r="E9" s="26" t="s">
        <v>8</v>
      </c>
      <c r="F9" s="27">
        <v>40</v>
      </c>
      <c r="G9" s="72" t="str" cm="1">
        <f t="array" ref="G9">IFERROR(INDEX('[1]Всі приєднання'!$R$4:$R$1226,MATCH(1,('[1]Всі приєднання'!$D$4:$D$1226=D9)*('[1]Всі приєднання'!$G$4:$G$1226=E9),0)),"")</f>
        <v/>
      </c>
      <c r="H9" s="72" t="str" cm="1">
        <f t="array" ref="H9">IFERROR(INDEX('[1]Всі приєднання'!$S$4:$S$1226,MATCH(1,('[1]Всі приєднання'!$D$4:$D$1226=D9)*('[1]Всі приєднання'!$G$4:$G$1226=E9),0)),"")</f>
        <v/>
      </c>
      <c r="I9" s="86" t="str" cm="1">
        <f t="array" ref="I9">IFERROR(INDEX('[1]Всі приєднання'!$P$4:$P$1226,MATCH(1,('[1]Всі приєднання'!$D$4:$D$1226=D9)*('[1]Всі приєднання'!$G$4:$G$1226=E9),0)),"")</f>
        <v/>
      </c>
    </row>
    <row r="10" spans="1:9" ht="90.75" thickBot="1" x14ac:dyDescent="0.3">
      <c r="C10" s="106" t="s">
        <v>108</v>
      </c>
      <c r="D10" s="26" t="s">
        <v>294</v>
      </c>
      <c r="E10" s="26" t="s">
        <v>295</v>
      </c>
      <c r="F10" s="27">
        <v>135</v>
      </c>
      <c r="G10" s="72" t="str" cm="1">
        <f t="array" ref="G10">IFERROR(INDEX('[1]Всі приєднання'!$R$4:$R$1226,MATCH(1,('[1]Всі приєднання'!$D$4:$D$1226=D10)*('[1]Всі приєднання'!$G$4:$G$1226=E10),0)),"")</f>
        <v>Вербилівці, Путятинці (Горинська, Двірська, Заставна, І.Франка, Л.Українки, Млинська, Січових Стрільців, Т.Шевченка, Шевська)</v>
      </c>
      <c r="H10" s="72" t="str" cm="1">
        <f t="array" ref="H10">IFERROR(INDEX('[1]Всі приєднання'!$S$4:$S$1226,MATCH(1,('[1]Всі приєднання'!$D$4:$D$1226=D10)*('[1]Всі приєднання'!$G$4:$G$1226=E10),0)),"")</f>
        <v>Населення, АТС, школа</v>
      </c>
      <c r="I10" s="86" cm="1">
        <f t="array" ref="I10">IFERROR(INDEX('[1]Всі приєднання'!$P$4:$P$1226,MATCH(1,('[1]Всі приєднання'!$D$4:$D$1226=D10)*('[1]Всі приєднання'!$G$4:$G$1226=E10),0)),"")</f>
        <v>363</v>
      </c>
    </row>
    <row r="11" spans="1:9" ht="409.6" thickBot="1" x14ac:dyDescent="0.3">
      <c r="C11" s="106" t="s">
        <v>108</v>
      </c>
      <c r="D11" s="26" t="s">
        <v>294</v>
      </c>
      <c r="E11" s="26" t="s">
        <v>296</v>
      </c>
      <c r="F11" s="27">
        <v>285</v>
      </c>
      <c r="G11" s="72" t="str" cm="1">
        <f t="array" ref="G11">IFERROR(INDEX('[1]Всі приєднання'!$R$4:$R$1226,MATCH(1,('[1]Всі приєднання'!$D$4:$D$1226=D11)*('[1]Всі приєднання'!$G$4:$G$1226=E11),0)),"")</f>
        <v>Вербилівці (В.Чорновола, Городецька, М.Черемшини, Молодіжна, Надрічна, С.Городецького), Кутці (В.Івасюка, В.Чорновола, Зелена, Ігора Білозіра, Незалежності), Підвиння (Галицька, Зелена, Л.Українки, Лісова, М.Грушевського, Молодіжна, Н.Яремчука, Т.Шевченка), Пуків (За церква, Миру, П.Шеремети, Підкузє, Рогатинська, Т.Шевченка, 17 Вересня), Рогатин (Путятинська), Рогатин (Бережанська, В.Івасюка, В.Стуса, Галицька, Д.Галицького, Європейська, Зелена, І.Мазепи, Львівська, П.Могили, Північний масив, Путятинська, С.Бандери, С.Петлюри, Садова, Т.Шевченка, Юрія Рогатинця)</v>
      </c>
      <c r="H11" s="72" t="str" cm="1">
        <f t="array" ref="H11">IFERROR(INDEX('[1]Всі приєднання'!$S$4:$S$1226,MATCH(1,('[1]Всі приєднання'!$D$4:$D$1226=D11)*('[1]Всі приєднання'!$G$4:$G$1226=E11),0)),"")</f>
        <v>Населення, ковбасний цех, ТзОВ "Скло-Пак", очисні споруди ДП Рогатин-Водоканал</v>
      </c>
      <c r="I11" s="86" cm="1">
        <f t="array" ref="I11">IFERROR(INDEX('[1]Всі приєднання'!$P$4:$P$1226,MATCH(1,('[1]Всі приєднання'!$D$4:$D$1226=D11)*('[1]Всі приєднання'!$G$4:$G$1226=E11),0)),"")</f>
        <v>1234</v>
      </c>
    </row>
    <row r="12" spans="1:9" ht="18.75" thickBot="1" x14ac:dyDescent="0.3">
      <c r="C12" s="106" t="s">
        <v>109</v>
      </c>
      <c r="D12" s="26" t="s">
        <v>11</v>
      </c>
      <c r="E12" s="26" t="s">
        <v>12</v>
      </c>
      <c r="F12" s="27">
        <v>100</v>
      </c>
      <c r="G12" s="72" t="str" cm="1">
        <f t="array" ref="G12">IFERROR(INDEX('[1]Всі приєднання'!$R$4:$R$1226,MATCH(1,('[1]Всі приєднання'!$D$4:$D$1226=D12)*('[1]Всі приєднання'!$G$4:$G$1226=E12),0)),"")</f>
        <v/>
      </c>
      <c r="H12" s="72" t="str" cm="1">
        <f t="array" ref="H12">IFERROR(INDEX('[1]Всі приєднання'!$S$4:$S$1226,MATCH(1,('[1]Всі приєднання'!$D$4:$D$1226=D12)*('[1]Всі приєднання'!$G$4:$G$1226=E12),0)),"")</f>
        <v/>
      </c>
      <c r="I12" s="86" t="str" cm="1">
        <f t="array" ref="I12">IFERROR(INDEX('[1]Всі приєднання'!$P$4:$P$1226,MATCH(1,('[1]Всі приєднання'!$D$4:$D$1226=D12)*('[1]Всі приєднання'!$G$4:$G$1226=E12),0)),"")</f>
        <v/>
      </c>
    </row>
    <row r="13" spans="1:9" ht="54.75" thickBot="1" x14ac:dyDescent="0.3">
      <c r="C13" s="106" t="s">
        <v>110</v>
      </c>
      <c r="D13" s="26" t="s">
        <v>37</v>
      </c>
      <c r="E13" s="26" t="s">
        <v>297</v>
      </c>
      <c r="F13" s="27">
        <v>40</v>
      </c>
      <c r="G13" s="72" t="str" cm="1">
        <f t="array" ref="G13">IFERROR(INDEX('[1]Всі приєднання'!$R$4:$R$1226,MATCH(1,('[1]Всі приєднання'!$D$4:$D$1226=D13)*('[1]Всі приєднання'!$G$4:$G$1226=E13),0)),"")</f>
        <v>Снятин (Заводська, І.Андрусяка, Кобринських, Н.Кобринської, Т.Шевченка)</v>
      </c>
      <c r="H13" s="72" t="str" cm="1">
        <f t="array" ref="H13">IFERROR(INDEX('[1]Всі приєднання'!$S$4:$S$1226,MATCH(1,('[1]Всі приєднання'!$D$4:$D$1226=D13)*('[1]Всі приєднання'!$G$4:$G$1226=E13),0)),"")</f>
        <v>ТзОВ "Лідер VTM"</v>
      </c>
      <c r="I13" s="86" cm="1">
        <f t="array" ref="I13">IFERROR(INDEX('[1]Всі приєднання'!$P$4:$P$1226,MATCH(1,('[1]Всі приєднання'!$D$4:$D$1226=D13)*('[1]Всі приєднання'!$G$4:$G$1226=E13),0)),"")</f>
        <v>158</v>
      </c>
    </row>
    <row r="14" spans="1:9" ht="162.75" thickBot="1" x14ac:dyDescent="0.3">
      <c r="C14" s="106" t="s">
        <v>110</v>
      </c>
      <c r="D14" s="26" t="s">
        <v>37</v>
      </c>
      <c r="E14" s="26" t="s">
        <v>298</v>
      </c>
      <c r="F14" s="27">
        <v>165</v>
      </c>
      <c r="G14" s="72" t="str" cm="1">
        <f t="array" ref="G14">IFERROR(INDEX('[1]Всі приєднання'!$R$4:$R$1226,MATCH(1,('[1]Всі приєднання'!$D$4:$D$1226=D14)*('[1]Всі приєднання'!$G$4:$G$1226=E14),0)),"")</f>
        <v>Снятин (Валова, Воєводи Коснятина, Героїв Євромайдану, Героїв Небесної Сотні, Гірна, Довгана Ярослава, Зелена, І.Андрусяка, Кобринських, М.Грушевського, Н.Кобринської, Надпрутна, О.Плешкан, Січових Стрільців, Т.Шевченка, Хроновича)</v>
      </c>
      <c r="H14" s="72" t="str" cm="1">
        <f t="array" ref="H14">IFERROR(INDEX('[1]Всі приєднання'!$S$4:$S$1226,MATCH(1,('[1]Всі приєднання'!$D$4:$D$1226=D14)*('[1]Всі приєднання'!$G$4:$G$1226=E14),0)),"")</f>
        <v>Швейна фабрика; пилорама</v>
      </c>
      <c r="I14" s="86" cm="1">
        <f t="array" ref="I14">IFERROR(INDEX('[1]Всі приєднання'!$P$4:$P$1226,MATCH(1,('[1]Всі приєднання'!$D$4:$D$1226=D14)*('[1]Всі приєднання'!$G$4:$G$1226=E14),0)),"")</f>
        <v>386</v>
      </c>
    </row>
    <row r="15" spans="1:9" ht="90.75" thickBot="1" x14ac:dyDescent="0.3">
      <c r="C15" s="106" t="s">
        <v>110</v>
      </c>
      <c r="D15" s="26" t="s">
        <v>37</v>
      </c>
      <c r="E15" s="26" t="s">
        <v>299</v>
      </c>
      <c r="F15" s="27">
        <v>90</v>
      </c>
      <c r="G15" s="72" t="str" cm="1">
        <f t="array" ref="G15">IFERROR(INDEX('[1]Всі приєднання'!$R$4:$R$1226,MATCH(1,('[1]Всі приєднання'!$D$4:$D$1226=D15)*('[1]Всі приєднання'!$G$4:$G$1226=E15),0)),"")</f>
        <v>Горішнє Залуччя, Долішнє Залуччя (Бараки, Заводська, Т.Шевченка), Запруття (Запрутська, Надпрутна, Південна)</v>
      </c>
      <c r="H15" s="72" t="str" cm="1">
        <f t="array" ref="H15">IFERROR(INDEX('[1]Всі приєднання'!$S$4:$S$1226,MATCH(1,('[1]Всі приєднання'!$D$4:$D$1226=D15)*('[1]Всі приєднання'!$G$4:$G$1226=E15),0)),"")</f>
        <v>Спиртзавод; населення</v>
      </c>
      <c r="I15" s="86" cm="1">
        <f t="array" ref="I15">IFERROR(INDEX('[1]Всі приєднання'!$P$4:$P$1226,MATCH(1,('[1]Всі приєднання'!$D$4:$D$1226=D15)*('[1]Всі приєднання'!$G$4:$G$1226=E15),0)),"")</f>
        <v>154</v>
      </c>
    </row>
    <row r="16" spans="1:9" ht="252.75" thickBot="1" x14ac:dyDescent="0.3">
      <c r="C16" s="106" t="s">
        <v>110</v>
      </c>
      <c r="D16" s="26" t="s">
        <v>300</v>
      </c>
      <c r="E16" s="26" t="s">
        <v>301</v>
      </c>
      <c r="F16" s="27">
        <v>520</v>
      </c>
      <c r="G16" s="72" t="str" cm="1">
        <f t="array" ref="G16">IFERROR(INDEX('[1]Всі приєднання'!$R$4:$R$1226,MATCH(1,('[1]Всі приєднання'!$D$4:$D$1226=D16)*('[1]Всі приєднання'!$G$4:$G$1226=E16),0)),"")</f>
        <v>Снятин (Бажанського, В.Стефаника, Вапняна, Вербова, Виноградна, Воєводи Коснятина, Гірна, Горука, Джерельна, І.Вишенського, Київська, Лісна, Лотоцького, М.Гоголя, М.Грушевського, М.Черемшини, Млинська, О.Плешкан, Патріарха Володимира, Польова, Прикордонна, Р.Шухевича, Сімовича, Т.Шевченка, Хроновича, Широка, Я.Лукавецького, Ярова)</v>
      </c>
      <c r="H16" s="72" t="str" cm="1">
        <f t="array" ref="H16">IFERROR(INDEX('[1]Всі приєднання'!$S$4:$S$1226,MATCH(1,('[1]Всі приєднання'!$D$4:$D$1226=D16)*('[1]Всі приєднання'!$G$4:$G$1226=E16),0)),"")</f>
        <v>Населення, школа</v>
      </c>
      <c r="I16" s="86" cm="1">
        <f t="array" ref="I16">IFERROR(INDEX('[1]Всі приєднання'!$P$4:$P$1226,MATCH(1,('[1]Всі приєднання'!$D$4:$D$1226=D16)*('[1]Всі приєднання'!$G$4:$G$1226=E16),0)),"")</f>
        <v>1635</v>
      </c>
    </row>
    <row r="17" spans="3:9" ht="54.75" thickBot="1" x14ac:dyDescent="0.3">
      <c r="C17" s="106" t="s">
        <v>110</v>
      </c>
      <c r="D17" s="26" t="s">
        <v>300</v>
      </c>
      <c r="E17" s="26" t="s">
        <v>302</v>
      </c>
      <c r="F17" s="27">
        <v>470</v>
      </c>
      <c r="G17" s="72" t="str" cm="1">
        <f t="array" ref="G17">IFERROR(INDEX('[1]Всі приєднання'!$R$4:$R$1226,MATCH(1,('[1]Всі приєднання'!$D$4:$D$1226=D17)*('[1]Всі приєднання'!$G$4:$G$1226=E17),0)),"")</f>
        <v>Снятин (Берестова, Букова, Вапняна, Горіхова, Заводська, Київська, Т.Шевченка, Широка)</v>
      </c>
      <c r="H17" s="72" t="str" cm="1">
        <f t="array" ref="H17">IFERROR(INDEX('[1]Всі приєднання'!$S$4:$S$1226,MATCH(1,('[1]Всі приєднання'!$D$4:$D$1226=D17)*('[1]Всі приєднання'!$G$4:$G$1226=E17),0)),"")</f>
        <v>Населення, цегельний завод, школа</v>
      </c>
      <c r="I17" s="86" cm="1">
        <f t="array" ref="I17">IFERROR(INDEX('[1]Всі приєднання'!$P$4:$P$1226,MATCH(1,('[1]Всі приєднання'!$D$4:$D$1226=D17)*('[1]Всі приєднання'!$G$4:$G$1226=E17),0)),"")</f>
        <v>395</v>
      </c>
    </row>
    <row r="18" spans="3:9" ht="54.75" thickBot="1" x14ac:dyDescent="0.3">
      <c r="C18" s="106" t="s">
        <v>110</v>
      </c>
      <c r="D18" s="26" t="s">
        <v>300</v>
      </c>
      <c r="E18" s="26" t="s">
        <v>303</v>
      </c>
      <c r="F18" s="27">
        <v>70</v>
      </c>
      <c r="G18" s="72" t="str" cm="1">
        <f t="array" ref="G18">IFERROR(INDEX('[1]Всі приєднання'!$R$4:$R$1226,MATCH(1,('[1]Всі приєднання'!$D$4:$D$1226=D18)*('[1]Всі приєднання'!$G$4:$G$1226=E18),0)),"")</f>
        <v>Снятин (Букова, Кулачинська, Кут, Л.Українки, Листопадова, Т.Шевченка, Широка)</v>
      </c>
      <c r="H18" s="72" t="str" cm="1">
        <f t="array" ref="H18">IFERROR(INDEX('[1]Всі приєднання'!$S$4:$S$1226,MATCH(1,('[1]Всі приєднання'!$D$4:$D$1226=D18)*('[1]Всі приєднання'!$G$4:$G$1226=E18),0)),"")</f>
        <v>Населення, ПП Гаврилюк</v>
      </c>
      <c r="I18" s="86" cm="1">
        <f t="array" ref="I18">IFERROR(INDEX('[1]Всі приєднання'!$P$4:$P$1226,MATCH(1,('[1]Всі приєднання'!$D$4:$D$1226=D18)*('[1]Всі приєднання'!$G$4:$G$1226=E18),0)),"")</f>
        <v>295</v>
      </c>
    </row>
    <row r="19" spans="3:9" ht="324.75" thickBot="1" x14ac:dyDescent="0.3">
      <c r="C19" s="106" t="s">
        <v>110</v>
      </c>
      <c r="D19" s="26" t="s">
        <v>304</v>
      </c>
      <c r="E19" s="26" t="s">
        <v>305</v>
      </c>
      <c r="F19" s="27">
        <v>155</v>
      </c>
      <c r="G19" s="72" t="str" cm="1">
        <f t="array" ref="G19">IFERROR(INDEX('[1]Всі приєднання'!$R$4:$R$1226,MATCH(1,('[1]Всі приєднання'!$D$4:$D$1226=D19)*('[1]Всі приєднання'!$G$4:$G$1226=E19),0)),"")</f>
        <v>Балинці (Б.Хмельницького, Гвіздецька, Демчука, Зарічна, І.Франка, Ірчана, Корбутяка, Коротка, Лермонтова, М.Гоголя, Матейчука, Матійчука, О.Довбуша, О.Кобилянської, Погранична, Січових Стрільців, Т.Шевченка, Шкільна), Кулачківці (В.Стефаника, В.Стуса, Гвіздецька, Гранична, Зелена, І.Франка, Л.Українки, Лісова, М.Грушевського, Набережна, Незалежності, О.Кобилянської, Польова, Січових Стрільців, Т.Шевченка, Центральна), Трофанівка (Б.Хмельницького, Галицька, Демчука, І.Франка, Січових Стрільців, Ю.Гагаріна)</v>
      </c>
      <c r="H19" s="72" t="str" cm="1">
        <f t="array" ref="H19">IFERROR(INDEX('[1]Всі приєднання'!$S$4:$S$1226,MATCH(1,('[1]Всі приєднання'!$D$4:$D$1226=D19)*('[1]Всі приєднання'!$G$4:$G$1226=E19),0)),"")</f>
        <v>Населення</v>
      </c>
      <c r="I19" s="86" cm="1">
        <f t="array" ref="I19">IFERROR(INDEX('[1]Всі приєднання'!$P$4:$P$1226,MATCH(1,('[1]Всі приєднання'!$D$4:$D$1226=D19)*('[1]Всі приєднання'!$G$4:$G$1226=E19),0)),"")</f>
        <v>780</v>
      </c>
    </row>
    <row r="20" spans="3:9" ht="198.75" thickBot="1" x14ac:dyDescent="0.3">
      <c r="C20" s="106" t="s">
        <v>110</v>
      </c>
      <c r="D20" s="26" t="s">
        <v>304</v>
      </c>
      <c r="E20" s="26" t="s">
        <v>306</v>
      </c>
      <c r="F20" s="27">
        <v>75</v>
      </c>
      <c r="G20" s="72" t="str" cm="1">
        <f t="array" ref="G20">IFERROR(INDEX('[1]Всі приєднання'!$R$4:$R$1226,MATCH(1,('[1]Всі приєднання'!$D$4:$D$1226=D20)*('[1]Всі приєднання'!$G$4:$G$1226=E20),0)),"")</f>
        <v>Балинці (Січових Стрільців), Кулачківці (Залізнодорожна, Польова, Садова, Т.Шевченка, Центральна, Якубовська), Трофанівка (Б.Хмельницького, В.Чорновола, Січових Стрільців, Спортивна), Хом'яківка (В.Стуса, Гвіздецька, Зарічна, І.Франка, М.Коцюбинського, Молодіжна, Нова, Повстанців, Радянська, Річна, Т.Шевченка)</v>
      </c>
      <c r="H20" s="72" t="str" cm="1">
        <f t="array" ref="H20">IFERROR(INDEX('[1]Всі приєднання'!$S$4:$S$1226,MATCH(1,('[1]Всі приєднання'!$D$4:$D$1226=D20)*('[1]Всі приєднання'!$G$4:$G$1226=E20),0)),"")</f>
        <v>Населення</v>
      </c>
      <c r="I20" s="86" cm="1">
        <f t="array" ref="I20">IFERROR(INDEX('[1]Всі приєднання'!$P$4:$P$1226,MATCH(1,('[1]Всі приєднання'!$D$4:$D$1226=D20)*('[1]Всі приєднання'!$G$4:$G$1226=E20),0)),"")</f>
        <v>479</v>
      </c>
    </row>
    <row r="21" spans="3:9" ht="198.75" thickBot="1" x14ac:dyDescent="0.3">
      <c r="C21" s="106" t="s">
        <v>112</v>
      </c>
      <c r="D21" s="26" t="s">
        <v>32</v>
      </c>
      <c r="E21" s="26" t="s">
        <v>307</v>
      </c>
      <c r="F21" s="27">
        <v>1400</v>
      </c>
      <c r="G21" s="72" t="str" cm="1">
        <f t="array" ref="G21">IFERROR(INDEX('[1]Всі приєднання'!$R$4:$R$1226,MATCH(1,('[1]Всі приєднання'!$D$4:$D$1226=D21)*('[1]Всі приєднання'!$G$4:$G$1226=E21),0)),"")</f>
        <v>Ворохта (Д.Галицького, П'ятихатки, С.Руднєва, Т.Шевченка), Поляниця (Подина), Татарів (Бащенка, Бащенко, Ворохтянська, Гірська, І.Франка, М.Грушевського, Миру, Незалежності, О.Довбуша, Піги, Прутець, Р.Шухевича, Чертіж, Яблунецька), Яблуниця ( Село, Героїв Майдану, Крамниці, Магурки)</v>
      </c>
      <c r="H21" s="72" t="str" cm="1">
        <f t="array" ref="H21">IFERROR(INDEX('[1]Всі приєднання'!$S$4:$S$1226,MATCH(1,('[1]Всі приєднання'!$D$4:$D$1226=D21)*('[1]Всі приєднання'!$G$4:$G$1226=E21),0)),"")</f>
        <v>Населення; бази відпочинку</v>
      </c>
      <c r="I21" s="86" cm="1">
        <f t="array" ref="I21">IFERROR(INDEX('[1]Всі приєднання'!$P$4:$P$1226,MATCH(1,('[1]Всі приєднання'!$D$4:$D$1226=D21)*('[1]Всі приєднання'!$G$4:$G$1226=E21),0)),"")</f>
        <v>460</v>
      </c>
    </row>
    <row r="22" spans="3:9" ht="54.75" thickBot="1" x14ac:dyDescent="0.3">
      <c r="C22" s="106" t="s">
        <v>112</v>
      </c>
      <c r="D22" s="26" t="s">
        <v>32</v>
      </c>
      <c r="E22" s="26" t="s">
        <v>308</v>
      </c>
      <c r="F22" s="27">
        <v>260</v>
      </c>
      <c r="G22" s="72" t="str" cm="1">
        <f t="array" ref="G22">IFERROR(INDEX('[1]Всі приєднання'!$R$4:$R$1226,MATCH(1,('[1]Всі приєднання'!$D$4:$D$1226=D22)*('[1]Всі приєднання'!$G$4:$G$1226=E22),0)),"")</f>
        <v>Ворохта (Войтул, Д.Галицького, Л.Українки, М.Грушевського, Миру, О.Довбуша)</v>
      </c>
      <c r="H22" s="72" t="str" cm="1">
        <f t="array" ref="H22">IFERROR(INDEX('[1]Всі приєднання'!$S$4:$S$1226,MATCH(1,('[1]Всі приєднання'!$D$4:$D$1226=D22)*('[1]Всі приєднання'!$G$4:$G$1226=E22),0)),"")</f>
        <v>Населення; бази відпочинку</v>
      </c>
      <c r="I22" s="86" cm="1">
        <f t="array" ref="I22">IFERROR(INDEX('[1]Всі приєднання'!$P$4:$P$1226,MATCH(1,('[1]Всі приєднання'!$D$4:$D$1226=D22)*('[1]Всі приєднання'!$G$4:$G$1226=E22),0)),"")</f>
        <v>593</v>
      </c>
    </row>
    <row r="23" spans="3:9" ht="162.75" thickBot="1" x14ac:dyDescent="0.3">
      <c r="C23" s="106" t="s">
        <v>112</v>
      </c>
      <c r="D23" s="26" t="s">
        <v>32</v>
      </c>
      <c r="E23" s="26" t="s">
        <v>309</v>
      </c>
      <c r="F23" s="27">
        <v>585</v>
      </c>
      <c r="G23" s="72" t="str" cm="1">
        <f t="array" ref="G23">IFERROR(INDEX('[1]Всі приєднання'!$R$4:$R$1226,MATCH(1,('[1]Всі приєднання'!$D$4:$D$1226=D23)*('[1]Всі приєднання'!$G$4:$G$1226=E23),0)),"")</f>
        <v>Ворохта (Д.Галицького, С.Руднєва), Татарів (Бащенка, Вербівська, Ворохтянська, І.Франка, Курортна, Л.Українки, М.Грушевського, М.Косила, Миру, Незалежності, Піги, Пігівська, Підгребень, Р.Шухевича, Свободи, Т.Шевченка, Яблунецька)</v>
      </c>
      <c r="H23" s="72" t="str" cm="1">
        <f t="array" ref="H23">IFERROR(INDEX('[1]Всі приєднання'!$S$4:$S$1226,MATCH(1,('[1]Всі приєднання'!$D$4:$D$1226=D23)*('[1]Всі приєднання'!$G$4:$G$1226=E23),0)),"")</f>
        <v>Населення; бази відпочинку</v>
      </c>
      <c r="I23" s="86" cm="1">
        <f t="array" ref="I23">IFERROR(INDEX('[1]Всі приєднання'!$P$4:$P$1226,MATCH(1,('[1]Всі приєднання'!$D$4:$D$1226=D23)*('[1]Всі приєднання'!$G$4:$G$1226=E23),0)),"")</f>
        <v>574</v>
      </c>
    </row>
    <row r="24" spans="3:9" ht="72.75" thickBot="1" x14ac:dyDescent="0.3">
      <c r="C24" s="106" t="s">
        <v>112</v>
      </c>
      <c r="D24" s="26" t="s">
        <v>19</v>
      </c>
      <c r="E24" s="26" t="s">
        <v>310</v>
      </c>
      <c r="F24" s="27">
        <v>170</v>
      </c>
      <c r="G24" s="72" t="str" cm="1">
        <f t="array" ref="G24">IFERROR(INDEX('[1]Всі приєднання'!$R$4:$R$1226,MATCH(1,('[1]Всі приєднання'!$D$4:$D$1226=D24)*('[1]Всі приєднання'!$G$4:$G$1226=E24),0)),"")</f>
        <v>Яблуниця ( Село, Вороненко, Героїв Майдану, Діл, Застіжний, Крамниці, Магурки, Микулінка, Погар, Щербанів Верх)</v>
      </c>
      <c r="H24" s="72" t="str" cm="1">
        <f t="array" ref="H24">IFERROR(INDEX('[1]Всі приєднання'!$S$4:$S$1226,MATCH(1,('[1]Всі приєднання'!$D$4:$D$1226=D24)*('[1]Всі приєднання'!$G$4:$G$1226=E24),0)),"")</f>
        <v>Населення; бази відпочинку</v>
      </c>
      <c r="I24" s="86" cm="1">
        <f t="array" ref="I24">IFERROR(INDEX('[1]Всі приєднання'!$P$4:$P$1226,MATCH(1,('[1]Всі приєднання'!$D$4:$D$1226=D24)*('[1]Всі приєднання'!$G$4:$G$1226=E24),0)),"")</f>
        <v>210</v>
      </c>
    </row>
    <row r="25" spans="3:9" ht="54.75" thickBot="1" x14ac:dyDescent="0.3">
      <c r="C25" s="106" t="s">
        <v>112</v>
      </c>
      <c r="D25" s="26" t="s">
        <v>19</v>
      </c>
      <c r="E25" s="26" t="s">
        <v>311</v>
      </c>
      <c r="F25" s="27">
        <v>805</v>
      </c>
      <c r="G25" s="72" t="str" cm="1">
        <f t="array" ref="G25">IFERROR(INDEX('[1]Всі приєднання'!$R$4:$R$1226,MATCH(1,('[1]Всі приєднання'!$D$4:$D$1226=D25)*('[1]Всі приєднання'!$G$4:$G$1226=E25),0)),"")</f>
        <v>Яблуниця (Героїв Майдану, Горішків, Горішнів, Довгий Грунь), Лазещина (Горішків)</v>
      </c>
      <c r="H25" s="72" t="str" cm="1">
        <f t="array" ref="H25">IFERROR(INDEX('[1]Всі приєднання'!$S$4:$S$1226,MATCH(1,('[1]Всі приєднання'!$D$4:$D$1226=D25)*('[1]Всі приєднання'!$G$4:$G$1226=E25),0)),"")</f>
        <v>Населення; бази відпочинку</v>
      </c>
      <c r="I25" s="86" cm="1">
        <f t="array" ref="I25">IFERROR(INDEX('[1]Всі приєднання'!$P$4:$P$1226,MATCH(1,('[1]Всі приєднання'!$D$4:$D$1226=D25)*('[1]Всі приєднання'!$G$4:$G$1226=E25),0)),"")</f>
        <v>291</v>
      </c>
    </row>
    <row r="26" spans="3:9" ht="54.75" thickBot="1" x14ac:dyDescent="0.3">
      <c r="C26" s="106" t="s">
        <v>112</v>
      </c>
      <c r="D26" s="26" t="s">
        <v>19</v>
      </c>
      <c r="E26" s="26" t="s">
        <v>312</v>
      </c>
      <c r="F26" s="27">
        <v>305</v>
      </c>
      <c r="G26" s="72" t="str" cm="1">
        <f t="array" ref="G26">IFERROR(INDEX('[1]Всі приєднання'!$R$4:$R$1226,MATCH(1,('[1]Всі приєднання'!$D$4:$D$1226=D26)*('[1]Всі приєднання'!$G$4:$G$1226=E26),0)),"")</f>
        <v>Яблуниця (Героїв Майдану, Горішків, Діл, Лазовання, Щербанів Верх)</v>
      </c>
      <c r="H26" s="72" t="str" cm="1">
        <f t="array" ref="H26">IFERROR(INDEX('[1]Всі приєднання'!$S$4:$S$1226,MATCH(1,('[1]Всі приєднання'!$D$4:$D$1226=D26)*('[1]Всі приєднання'!$G$4:$G$1226=E26),0)),"")</f>
        <v>Населення; бази відпочинку</v>
      </c>
      <c r="I26" s="86" cm="1">
        <f t="array" ref="I26">IFERROR(INDEX('[1]Всі приєднання'!$P$4:$P$1226,MATCH(1,('[1]Всі приєднання'!$D$4:$D$1226=D26)*('[1]Всі приєднання'!$G$4:$G$1226=E26),0)),"")</f>
        <v>189</v>
      </c>
    </row>
    <row r="27" spans="3:9" ht="54.75" thickBot="1" x14ac:dyDescent="0.3">
      <c r="C27" s="106" t="s">
        <v>112</v>
      </c>
      <c r="D27" s="26" t="s">
        <v>19</v>
      </c>
      <c r="E27" s="26" t="s">
        <v>313</v>
      </c>
      <c r="F27" s="27">
        <v>70</v>
      </c>
      <c r="G27" s="72" t="str" cm="1">
        <f t="array" ref="G27">IFERROR(INDEX('[1]Всі приєднання'!$R$4:$R$1226,MATCH(1,('[1]Всі приєднання'!$D$4:$D$1226=D27)*('[1]Всі приєднання'!$G$4:$G$1226=E27),0)),"")</f>
        <v>Яблуниця ( Село, Героїв Майдану, Горішків, Діл, Крамниці)</v>
      </c>
      <c r="H27" s="72" t="str" cm="1">
        <f t="array" ref="H27">IFERROR(INDEX('[1]Всі приєднання'!$S$4:$S$1226,MATCH(1,('[1]Всі приєднання'!$D$4:$D$1226=D27)*('[1]Всі приєднання'!$G$4:$G$1226=E27),0)),"")</f>
        <v>Населення; бази відпочинку</v>
      </c>
      <c r="I27" s="86" cm="1">
        <f t="array" ref="I27">IFERROR(INDEX('[1]Всі приєднання'!$P$4:$P$1226,MATCH(1,('[1]Всі приєднання'!$D$4:$D$1226=D27)*('[1]Всі приєднання'!$G$4:$G$1226=E27),0)),"")</f>
        <v>87</v>
      </c>
    </row>
    <row r="28" spans="3:9" ht="36.75" thickBot="1" x14ac:dyDescent="0.3">
      <c r="C28" s="106" t="s">
        <v>112</v>
      </c>
      <c r="D28" s="26" t="s">
        <v>33</v>
      </c>
      <c r="E28" s="26" t="s">
        <v>314</v>
      </c>
      <c r="F28" s="27">
        <v>60</v>
      </c>
      <c r="G28" s="72" t="str" cm="1">
        <f t="array" ref="G28">IFERROR(INDEX('[1]Всі приєднання'!$R$4:$R$1226,MATCH(1,('[1]Всі приєднання'!$D$4:$D$1226=D28)*('[1]Всі приєднання'!$G$4:$G$1226=E28),0)),"")</f>
        <v>Яремче (Свободи, Свободи (Дора), Т.Шевченка)</v>
      </c>
      <c r="H28" s="72" t="str" cm="1">
        <f t="array" ref="H28">IFERROR(INDEX('[1]Всі приєднання'!$S$4:$S$1226,MATCH(1,('[1]Всі приєднання'!$D$4:$D$1226=D28)*('[1]Всі приєднання'!$G$4:$G$1226=E28),0)),"")</f>
        <v>Населення; садок</v>
      </c>
      <c r="I28" s="86" cm="1">
        <f t="array" ref="I28">IFERROR(INDEX('[1]Всі приєднання'!$P$4:$P$1226,MATCH(1,('[1]Всі приєднання'!$D$4:$D$1226=D28)*('[1]Всі приєднання'!$G$4:$G$1226=E28),0)),"")</f>
        <v>353</v>
      </c>
    </row>
    <row r="29" spans="3:9" ht="18.75" thickBot="1" x14ac:dyDescent="0.3">
      <c r="C29" s="107" t="s">
        <v>112</v>
      </c>
      <c r="D29" s="75" t="s">
        <v>14</v>
      </c>
      <c r="E29" s="75" t="s">
        <v>12</v>
      </c>
      <c r="F29" s="76">
        <v>40</v>
      </c>
      <c r="G29" s="10" t="str" cm="1">
        <f t="array" ref="G29">IFERROR(INDEX('[1]Всі приєднання'!$R$4:$R$1226,MATCH(1,('[1]Всі приєднання'!$D$4:$D$1226=D29)*('[1]Всі приєднання'!$G$4:$G$1226=E29),0)),"")</f>
        <v/>
      </c>
      <c r="H29" s="10" t="str" cm="1">
        <f t="array" ref="H29">IFERROR(INDEX('[1]Всі приєднання'!$S$4:$S$1226,MATCH(1,('[1]Всі приєднання'!$D$4:$D$1226=D29)*('[1]Всі приєднання'!$G$4:$G$1226=E29),0)),"")</f>
        <v/>
      </c>
      <c r="I29" s="90" t="str" cm="1">
        <f t="array" ref="I29">IFERROR(INDEX('[1]Всі приєднання'!$P$4:$P$1226,MATCH(1,('[1]Всі приєднання'!$D$4:$D$1226=D29)*('[1]Всі приєднання'!$G$4:$G$1226=E29),0)),"")</f>
        <v/>
      </c>
    </row>
    <row r="30" spans="3:9" x14ac:dyDescent="0.25">
      <c r="C30" s="47" t="s">
        <v>174</v>
      </c>
      <c r="D30" s="75"/>
      <c r="E30" s="75"/>
      <c r="F30" s="76">
        <f>SUBTOTAL(109,Таблиця14[P,вимк])</f>
        <v>6355</v>
      </c>
      <c r="G30" s="10"/>
      <c r="H30" s="10"/>
      <c r="I30" s="90">
        <f>SUBTOTAL(109,Таблиця14[К-ть споживачів])</f>
        <v>10768</v>
      </c>
    </row>
  </sheetData>
  <pageMargins left="0.31496062992125984" right="0.11811023622047245" top="0.15748031496062992" bottom="0.15748031496062992" header="0.31496062992125984" footer="0.31496062992125984"/>
  <pageSetup paperSize="9" scale="55"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10</vt:i4>
      </vt:variant>
      <vt:variant>
        <vt:lpstr>Іменовані діапазони</vt:lpstr>
      </vt:variant>
      <vt:variant>
        <vt:i4>8</vt:i4>
      </vt:variant>
    </vt:vector>
  </HeadingPairs>
  <TitlesOfParts>
    <vt:vector size="18" baseType="lpstr">
      <vt:lpstr>1 черга</vt:lpstr>
      <vt:lpstr>2 черга</vt:lpstr>
      <vt:lpstr>3 черга</vt:lpstr>
      <vt:lpstr>4 черга</vt:lpstr>
      <vt:lpstr>5 черга</vt:lpstr>
      <vt:lpstr>6 черга</vt:lpstr>
      <vt:lpstr>7 черга</vt:lpstr>
      <vt:lpstr>8 черга</vt:lpstr>
      <vt:lpstr>9 черга</vt:lpstr>
      <vt:lpstr>10 черга</vt:lpstr>
      <vt:lpstr>'1 черга'!Заголовки_для_друку</vt:lpstr>
      <vt:lpstr>'1 черга'!Область_друку</vt:lpstr>
      <vt:lpstr>'10 черга'!Область_друку</vt:lpstr>
      <vt:lpstr>'2 черга'!Область_друку</vt:lpstr>
      <vt:lpstr>'6 черга'!Область_друку</vt:lpstr>
      <vt:lpstr>'7 черга'!Область_друку</vt:lpstr>
      <vt:lpstr>'8 черга'!Область_друку</vt:lpstr>
      <vt:lpstr>'9 черга'!Область_друку</vt:lpstr>
    </vt:vector>
  </TitlesOfParts>
  <Company>група режимів ОДС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Oleg Biliy</dc:creator>
  <cp:lastModifiedBy>Шикіло Андрій Валерійович</cp:lastModifiedBy>
  <cp:lastPrinted>2024-10-01T05:41:08Z</cp:lastPrinted>
  <dcterms:created xsi:type="dcterms:W3CDTF">2002-07-25T10:15:49Z</dcterms:created>
  <dcterms:modified xsi:type="dcterms:W3CDTF">2026-03-31T09:01:17Z</dcterms:modified>
</cp:coreProperties>
</file>